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ne\Desktop\W205_Final\W205_Project\eda\"/>
    </mc:Choice>
  </mc:AlternateContent>
  <bookViews>
    <workbookView xWindow="0" yWindow="0" windowWidth="12720" windowHeight="7185"/>
  </bookViews>
  <sheets>
    <sheet name="Status" sheetId="1" r:id="rId1"/>
    <sheet name="Variable Library" sheetId="2" r:id="rId2"/>
    <sheet name="Index" sheetId="3" r:id="rId3"/>
    <sheet name="Python Commands" sheetId="4" r:id="rId4"/>
  </sheets>
  <definedNames>
    <definedName name="_xlnm._FilterDatabase" localSheetId="3" hidden="1">'Python Commands'!$A$1:$B$685</definedName>
    <definedName name="_xlnm._FilterDatabase" localSheetId="0" hidden="1">Status!$A$1:$J$541</definedName>
    <definedName name="_xlnm._FilterDatabase" localSheetId="1" hidden="1">'Variable Library'!$A$1:$E$560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9" i="3" l="1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8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8" i="3"/>
  <c r="N3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7" i="3"/>
  <c r="L17" i="3"/>
  <c r="K18" i="3"/>
  <c r="L18" i="3"/>
  <c r="K19" i="3"/>
  <c r="L19" i="3"/>
  <c r="K20" i="3"/>
  <c r="L20" i="3"/>
  <c r="K21" i="3"/>
  <c r="L21" i="3"/>
  <c r="K22" i="3"/>
  <c r="L22" i="3"/>
  <c r="K23" i="3"/>
  <c r="L23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5" i="3"/>
  <c r="L35" i="3"/>
  <c r="K36" i="3"/>
  <c r="L36" i="3"/>
  <c r="K37" i="3"/>
  <c r="L37" i="3"/>
  <c r="K38" i="3"/>
  <c r="L38" i="3"/>
  <c r="K39" i="3"/>
  <c r="L39" i="3"/>
  <c r="K40" i="3"/>
  <c r="L40" i="3"/>
  <c r="K41" i="3"/>
  <c r="L41" i="3"/>
  <c r="K42" i="3"/>
  <c r="L42" i="3"/>
  <c r="K43" i="3"/>
  <c r="L43" i="3"/>
  <c r="K44" i="3"/>
  <c r="L44" i="3"/>
  <c r="K45" i="3"/>
  <c r="L45" i="3"/>
  <c r="K46" i="3"/>
  <c r="L46" i="3"/>
  <c r="K47" i="3"/>
  <c r="L47" i="3"/>
  <c r="K48" i="3"/>
  <c r="L48" i="3"/>
  <c r="K49" i="3"/>
  <c r="L49" i="3"/>
  <c r="K50" i="3"/>
  <c r="L50" i="3"/>
  <c r="K51" i="3"/>
  <c r="L51" i="3"/>
  <c r="K52" i="3"/>
  <c r="L52" i="3"/>
  <c r="K53" i="3"/>
  <c r="L53" i="3"/>
  <c r="K54" i="3"/>
  <c r="L54" i="3"/>
  <c r="K55" i="3"/>
  <c r="L55" i="3"/>
  <c r="K56" i="3"/>
  <c r="L56" i="3"/>
  <c r="K57" i="3"/>
  <c r="L57" i="3"/>
  <c r="K58" i="3"/>
  <c r="L58" i="3"/>
  <c r="K59" i="3"/>
  <c r="L59" i="3"/>
  <c r="K60" i="3"/>
  <c r="L60" i="3"/>
  <c r="K61" i="3"/>
  <c r="L61" i="3"/>
  <c r="K62" i="3"/>
  <c r="L62" i="3"/>
  <c r="K63" i="3"/>
  <c r="L63" i="3"/>
  <c r="K64" i="3"/>
  <c r="L64" i="3"/>
  <c r="K65" i="3"/>
  <c r="L65" i="3"/>
  <c r="K66" i="3"/>
  <c r="L66" i="3"/>
  <c r="K67" i="3"/>
  <c r="L67" i="3"/>
  <c r="K68" i="3"/>
  <c r="L68" i="3"/>
  <c r="K69" i="3"/>
  <c r="L69" i="3"/>
  <c r="K70" i="3"/>
  <c r="L70" i="3"/>
  <c r="K71" i="3"/>
  <c r="L71" i="3"/>
  <c r="K72" i="3"/>
  <c r="L72" i="3"/>
  <c r="K73" i="3"/>
  <c r="L73" i="3"/>
  <c r="K74" i="3"/>
  <c r="L74" i="3"/>
  <c r="K75" i="3"/>
  <c r="L75" i="3"/>
  <c r="K76" i="3"/>
  <c r="L76" i="3"/>
  <c r="K77" i="3"/>
  <c r="L77" i="3"/>
  <c r="K78" i="3"/>
  <c r="L78" i="3"/>
  <c r="K79" i="3"/>
  <c r="L79" i="3"/>
  <c r="K80" i="3"/>
  <c r="L80" i="3"/>
  <c r="K81" i="3"/>
  <c r="L81" i="3"/>
  <c r="K82" i="3"/>
  <c r="L82" i="3"/>
  <c r="K83" i="3"/>
  <c r="L83" i="3"/>
  <c r="K84" i="3"/>
  <c r="L84" i="3"/>
  <c r="K85" i="3"/>
  <c r="L85" i="3"/>
  <c r="K86" i="3"/>
  <c r="L86" i="3"/>
  <c r="K87" i="3"/>
  <c r="L87" i="3"/>
  <c r="K88" i="3"/>
  <c r="L88" i="3"/>
  <c r="K89" i="3"/>
  <c r="L89" i="3"/>
  <c r="K90" i="3"/>
  <c r="L90" i="3"/>
  <c r="K91" i="3"/>
  <c r="L91" i="3"/>
  <c r="K92" i="3"/>
  <c r="L92" i="3"/>
  <c r="K93" i="3"/>
  <c r="L93" i="3"/>
  <c r="K94" i="3"/>
  <c r="L94" i="3"/>
  <c r="K95" i="3"/>
  <c r="L95" i="3"/>
  <c r="K96" i="3"/>
  <c r="L96" i="3"/>
  <c r="K97" i="3"/>
  <c r="L97" i="3"/>
  <c r="K98" i="3"/>
  <c r="L98" i="3"/>
  <c r="K99" i="3"/>
  <c r="L99" i="3"/>
  <c r="K100" i="3"/>
  <c r="L100" i="3"/>
  <c r="K101" i="3"/>
  <c r="L101" i="3"/>
  <c r="K102" i="3"/>
  <c r="L102" i="3"/>
  <c r="K103" i="3"/>
  <c r="L103" i="3"/>
  <c r="K104" i="3"/>
  <c r="L104" i="3"/>
  <c r="K105" i="3"/>
  <c r="L105" i="3"/>
  <c r="K106" i="3"/>
  <c r="L106" i="3"/>
  <c r="K107" i="3"/>
  <c r="L107" i="3"/>
  <c r="K108" i="3"/>
  <c r="L108" i="3"/>
  <c r="K109" i="3"/>
  <c r="L109" i="3"/>
  <c r="K110" i="3"/>
  <c r="L110" i="3"/>
  <c r="K111" i="3"/>
  <c r="L111" i="3"/>
  <c r="K112" i="3"/>
  <c r="L112" i="3"/>
  <c r="K113" i="3"/>
  <c r="L113" i="3"/>
  <c r="K114" i="3"/>
  <c r="L114" i="3"/>
  <c r="K115" i="3"/>
  <c r="L115" i="3"/>
  <c r="K116" i="3"/>
  <c r="L116" i="3"/>
  <c r="K117" i="3"/>
  <c r="L117" i="3"/>
  <c r="K118" i="3"/>
  <c r="L118" i="3"/>
  <c r="K119" i="3"/>
  <c r="L119" i="3"/>
  <c r="K120" i="3"/>
  <c r="L120" i="3"/>
  <c r="K121" i="3"/>
  <c r="L121" i="3"/>
  <c r="K122" i="3"/>
  <c r="L122" i="3"/>
  <c r="K123" i="3"/>
  <c r="L123" i="3"/>
  <c r="K124" i="3"/>
  <c r="L124" i="3"/>
  <c r="K125" i="3"/>
  <c r="L125" i="3"/>
  <c r="K126" i="3"/>
  <c r="L126" i="3"/>
  <c r="K127" i="3"/>
  <c r="L127" i="3"/>
  <c r="K128" i="3"/>
  <c r="L128" i="3"/>
  <c r="K129" i="3"/>
  <c r="L129" i="3"/>
  <c r="K130" i="3"/>
  <c r="L130" i="3"/>
  <c r="K131" i="3"/>
  <c r="L131" i="3"/>
  <c r="K132" i="3"/>
  <c r="L132" i="3"/>
  <c r="K133" i="3"/>
  <c r="L133" i="3"/>
  <c r="K134" i="3"/>
  <c r="L134" i="3"/>
  <c r="K135" i="3"/>
  <c r="L135" i="3"/>
  <c r="K136" i="3"/>
  <c r="L136" i="3"/>
  <c r="K137" i="3"/>
  <c r="L137" i="3"/>
  <c r="K138" i="3"/>
  <c r="L138" i="3"/>
  <c r="K139" i="3"/>
  <c r="L139" i="3"/>
  <c r="K140" i="3"/>
  <c r="L140" i="3"/>
  <c r="K141" i="3"/>
  <c r="L141" i="3"/>
  <c r="K142" i="3"/>
  <c r="L142" i="3"/>
  <c r="K143" i="3"/>
  <c r="L143" i="3"/>
  <c r="K144" i="3"/>
  <c r="L144" i="3"/>
  <c r="K145" i="3"/>
  <c r="L145" i="3"/>
  <c r="K146" i="3"/>
  <c r="L146" i="3"/>
  <c r="K147" i="3"/>
  <c r="L147" i="3"/>
  <c r="K148" i="3"/>
  <c r="L148" i="3"/>
  <c r="K149" i="3"/>
  <c r="L149" i="3"/>
  <c r="K150" i="3"/>
  <c r="L150" i="3"/>
  <c r="K151" i="3"/>
  <c r="L151" i="3"/>
  <c r="K152" i="3"/>
  <c r="L152" i="3"/>
  <c r="K153" i="3"/>
  <c r="L153" i="3"/>
  <c r="K154" i="3"/>
  <c r="L154" i="3"/>
  <c r="K155" i="3"/>
  <c r="L155" i="3"/>
  <c r="K156" i="3"/>
  <c r="L156" i="3"/>
  <c r="K157" i="3"/>
  <c r="L157" i="3"/>
  <c r="K158" i="3"/>
  <c r="L158" i="3"/>
  <c r="K159" i="3"/>
  <c r="L159" i="3"/>
  <c r="K160" i="3"/>
  <c r="L160" i="3"/>
  <c r="K161" i="3"/>
  <c r="L161" i="3"/>
  <c r="K162" i="3"/>
  <c r="L162" i="3"/>
  <c r="K163" i="3"/>
  <c r="L163" i="3"/>
  <c r="K164" i="3"/>
  <c r="L164" i="3"/>
  <c r="K165" i="3"/>
  <c r="L165" i="3"/>
  <c r="K166" i="3"/>
  <c r="L166" i="3"/>
  <c r="K167" i="3"/>
  <c r="L167" i="3"/>
  <c r="K168" i="3"/>
  <c r="L168" i="3"/>
  <c r="K169" i="3"/>
  <c r="L169" i="3"/>
  <c r="K170" i="3"/>
  <c r="L170" i="3"/>
  <c r="K171" i="3"/>
  <c r="L171" i="3"/>
  <c r="K172" i="3"/>
  <c r="L172" i="3"/>
  <c r="K173" i="3"/>
  <c r="L173" i="3"/>
  <c r="K174" i="3"/>
  <c r="L174" i="3"/>
  <c r="K175" i="3"/>
  <c r="L175" i="3"/>
  <c r="K176" i="3"/>
  <c r="L176" i="3"/>
  <c r="K177" i="3"/>
  <c r="L177" i="3"/>
  <c r="K178" i="3"/>
  <c r="L178" i="3"/>
  <c r="L8" i="3"/>
  <c r="K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8" i="3"/>
  <c r="C160" i="3" l="1"/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79" i="3"/>
  <c r="C154" i="3"/>
  <c r="C155" i="3"/>
  <c r="C156" i="3"/>
  <c r="C157" i="3"/>
  <c r="C158" i="3"/>
  <c r="C159" i="3"/>
  <c r="C161" i="3"/>
  <c r="C162" i="3"/>
  <c r="C163" i="3"/>
  <c r="C164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65" i="3"/>
  <c r="C166" i="3"/>
  <c r="C167" i="3"/>
  <c r="C168" i="3"/>
  <c r="C169" i="3"/>
  <c r="C170" i="3"/>
  <c r="C171" i="3"/>
  <c r="C172" i="3"/>
  <c r="C173" i="3"/>
  <c r="C192" i="3"/>
  <c r="C174" i="3"/>
  <c r="C175" i="3"/>
  <c r="C176" i="3"/>
  <c r="C177" i="3"/>
  <c r="C178" i="3"/>
  <c r="B523" i="1"/>
  <c r="B425" i="1"/>
  <c r="B350" i="1"/>
  <c r="B528" i="1"/>
  <c r="B522" i="1"/>
  <c r="B346" i="1"/>
  <c r="B374" i="1"/>
  <c r="B370" i="1"/>
  <c r="B366" i="1"/>
  <c r="B340" i="1"/>
  <c r="B460" i="1"/>
  <c r="B521" i="1"/>
  <c r="B336" i="1"/>
  <c r="B332" i="1"/>
  <c r="B328" i="1"/>
  <c r="B324" i="1"/>
  <c r="B320" i="1"/>
  <c r="B316" i="1"/>
  <c r="B417" i="1"/>
  <c r="B312" i="1"/>
  <c r="B308" i="1"/>
  <c r="B304" i="1"/>
  <c r="B416" i="1"/>
  <c r="B298" i="1"/>
  <c r="B294" i="1"/>
  <c r="B290" i="1"/>
  <c r="B289" i="1"/>
  <c r="B288" i="1"/>
  <c r="B284" i="1"/>
  <c r="B280" i="1"/>
  <c r="B276" i="1"/>
  <c r="B271" i="1"/>
  <c r="B267" i="1"/>
  <c r="B258" i="1"/>
  <c r="B254" i="1"/>
  <c r="B250" i="1"/>
  <c r="B249" i="1"/>
  <c r="B247" i="1"/>
  <c r="B246" i="1"/>
  <c r="B245" i="1"/>
  <c r="B241" i="1"/>
  <c r="B467" i="1"/>
  <c r="B236" i="1"/>
  <c r="B504" i="1"/>
  <c r="B503" i="1"/>
  <c r="B496" i="1"/>
  <c r="B527" i="1"/>
  <c r="B232" i="1"/>
  <c r="B468" i="1"/>
  <c r="B409" i="1"/>
  <c r="B495" i="1"/>
  <c r="B485" i="1"/>
  <c r="B444" i="1"/>
  <c r="B434" i="1"/>
  <c r="B228" i="1"/>
  <c r="B227" i="1"/>
  <c r="B451" i="1"/>
  <c r="B452" i="1"/>
  <c r="B426" i="1"/>
  <c r="B408" i="1"/>
  <c r="B226" i="1"/>
  <c r="B225" i="1"/>
  <c r="B224" i="1"/>
  <c r="B223" i="1"/>
  <c r="B222" i="1"/>
  <c r="B221" i="1"/>
  <c r="B47" i="1"/>
  <c r="B484" i="1"/>
  <c r="B220" i="1"/>
  <c r="B219" i="1"/>
  <c r="B54" i="1"/>
  <c r="B99" i="1"/>
  <c r="B100" i="1"/>
  <c r="B103" i="1"/>
  <c r="B104" i="1"/>
  <c r="B98" i="1"/>
  <c r="B107" i="1"/>
  <c r="B101" i="1"/>
  <c r="B102" i="1"/>
  <c r="B106" i="1"/>
  <c r="B97" i="1"/>
  <c r="B64" i="1"/>
  <c r="B55" i="1"/>
  <c r="B113" i="1"/>
  <c r="B114" i="1"/>
  <c r="B120" i="1"/>
  <c r="B111" i="1"/>
  <c r="B115" i="1"/>
  <c r="B116" i="1"/>
  <c r="B108" i="1"/>
  <c r="B80" i="1"/>
  <c r="B62" i="1"/>
  <c r="B91" i="1"/>
  <c r="B58" i="1"/>
  <c r="B93" i="1"/>
  <c r="B59" i="1"/>
  <c r="B53" i="1"/>
  <c r="B96" i="1"/>
  <c r="B61" i="1"/>
  <c r="B89" i="1"/>
  <c r="B56" i="1"/>
  <c r="B57" i="1"/>
  <c r="B90" i="1"/>
  <c r="B63" i="1"/>
  <c r="B95" i="1"/>
  <c r="B60" i="1"/>
  <c r="B433" i="1"/>
  <c r="B218" i="1"/>
  <c r="B400" i="1"/>
  <c r="B213" i="1"/>
  <c r="B209" i="1"/>
  <c r="B205" i="1"/>
  <c r="B362" i="1"/>
  <c r="B358" i="1"/>
  <c r="B354" i="1"/>
  <c r="B204" i="1"/>
  <c r="B203" i="1"/>
  <c r="B202" i="1"/>
  <c r="B476" i="1"/>
  <c r="B201" i="1"/>
  <c r="B200" i="1"/>
  <c r="B199" i="1"/>
  <c r="B198" i="1"/>
  <c r="B197" i="1"/>
  <c r="B196" i="1"/>
  <c r="B192" i="1"/>
  <c r="B188" i="1"/>
  <c r="B526" i="1"/>
  <c r="B525" i="1"/>
  <c r="B187" i="1"/>
  <c r="B186" i="1"/>
  <c r="B185" i="1"/>
  <c r="B184" i="1"/>
  <c r="B183" i="1"/>
  <c r="B182" i="1"/>
  <c r="B181" i="1"/>
  <c r="B477" i="1"/>
  <c r="B180" i="1"/>
  <c r="B396" i="1"/>
  <c r="B390" i="1"/>
  <c r="B386" i="1"/>
  <c r="B382" i="1"/>
  <c r="B459" i="1"/>
  <c r="B179" i="1"/>
  <c r="B443" i="1"/>
  <c r="B378" i="1"/>
  <c r="B178" i="1"/>
  <c r="B177" i="1"/>
  <c r="B176" i="1"/>
  <c r="B175" i="1"/>
  <c r="B524" i="1"/>
  <c r="B174" i="1"/>
  <c r="B173" i="1"/>
  <c r="B172" i="1"/>
  <c r="B171" i="1"/>
  <c r="B170" i="1"/>
  <c r="B169" i="1"/>
  <c r="B168" i="1"/>
  <c r="B167" i="1"/>
  <c r="B166" i="1"/>
  <c r="B160" i="1"/>
  <c r="B156" i="1"/>
  <c r="B152" i="1"/>
  <c r="B151" i="1"/>
  <c r="B147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52" i="1"/>
  <c r="B16" i="1"/>
  <c r="B6" i="1"/>
  <c r="B4" i="1"/>
  <c r="B3" i="1"/>
  <c r="F520" i="1" l="1"/>
  <c r="F512" i="1"/>
  <c r="F541" i="1"/>
  <c r="F527" i="1"/>
  <c r="F526" i="1"/>
  <c r="F540" i="1"/>
  <c r="F528" i="1"/>
  <c r="F525" i="1"/>
  <c r="F524" i="1"/>
  <c r="F518" i="1"/>
  <c r="F513" i="1"/>
  <c r="F519" i="1"/>
  <c r="F517" i="1"/>
  <c r="F538" i="1"/>
  <c r="F535" i="1"/>
  <c r="F514" i="1"/>
  <c r="F530" i="1"/>
  <c r="F531" i="1"/>
  <c r="F532" i="1"/>
  <c r="F533" i="1"/>
  <c r="F515" i="1"/>
  <c r="F534" i="1"/>
  <c r="F511" i="1"/>
  <c r="F374" i="1"/>
  <c r="F537" i="1"/>
  <c r="F516" i="1"/>
  <c r="F173" i="1"/>
  <c r="F539" i="1"/>
  <c r="F536" i="1"/>
  <c r="F529" i="1"/>
  <c r="F509" i="1"/>
  <c r="F116" i="1"/>
  <c r="F507" i="1"/>
  <c r="F172" i="1"/>
  <c r="F506" i="1"/>
  <c r="F508" i="1"/>
  <c r="F505" i="1"/>
  <c r="F510" i="1"/>
  <c r="F501" i="1"/>
  <c r="F171" i="1"/>
  <c r="F492" i="1"/>
  <c r="F493" i="1"/>
  <c r="F499" i="1"/>
  <c r="F494" i="1"/>
  <c r="F502" i="1"/>
  <c r="F498" i="1"/>
  <c r="F500" i="1"/>
  <c r="F115" i="1"/>
  <c r="F497" i="1"/>
  <c r="F170" i="1"/>
  <c r="F114" i="1"/>
  <c r="F490" i="1"/>
  <c r="F491" i="1"/>
  <c r="F489" i="1"/>
  <c r="F487" i="1"/>
  <c r="F488" i="1"/>
  <c r="F486" i="1"/>
  <c r="F483" i="1"/>
  <c r="F482" i="1"/>
  <c r="F480" i="1"/>
  <c r="F478" i="1"/>
  <c r="F479" i="1"/>
  <c r="F169" i="1"/>
  <c r="F481" i="1"/>
  <c r="F113" i="1"/>
  <c r="F174" i="1"/>
  <c r="F473" i="1"/>
  <c r="F472" i="1"/>
  <c r="F474" i="1"/>
  <c r="F470" i="1"/>
  <c r="F168" i="1"/>
  <c r="F469" i="1"/>
  <c r="F111" i="1"/>
  <c r="F471" i="1"/>
  <c r="F461" i="1"/>
  <c r="F463" i="1"/>
  <c r="F167" i="1"/>
  <c r="F466" i="1"/>
  <c r="F464" i="1"/>
  <c r="F108" i="1"/>
  <c r="F465" i="1"/>
  <c r="F462" i="1"/>
  <c r="F453" i="1"/>
  <c r="F166" i="1"/>
  <c r="F457" i="1"/>
  <c r="F107" i="1"/>
  <c r="F455" i="1"/>
  <c r="F458" i="1"/>
  <c r="F456" i="1"/>
  <c r="F454" i="1"/>
  <c r="F160" i="1"/>
  <c r="F445" i="1"/>
  <c r="F446" i="1"/>
  <c r="F450" i="1"/>
  <c r="F442" i="1"/>
  <c r="F448" i="1"/>
  <c r="F106" i="1"/>
  <c r="F447" i="1"/>
  <c r="F449" i="1"/>
  <c r="F441" i="1"/>
  <c r="F104" i="1"/>
  <c r="F438" i="1"/>
  <c r="F156" i="1"/>
  <c r="F435" i="1"/>
  <c r="F439" i="1"/>
  <c r="F436" i="1"/>
  <c r="F440" i="1"/>
  <c r="F437" i="1"/>
  <c r="F430" i="1"/>
  <c r="F103" i="1"/>
  <c r="F428" i="1"/>
  <c r="F427" i="1"/>
  <c r="F431" i="1"/>
  <c r="F152" i="1"/>
  <c r="F432" i="1"/>
  <c r="F429" i="1"/>
  <c r="F94" i="1"/>
  <c r="F423" i="1"/>
  <c r="F420" i="1"/>
  <c r="F418" i="1"/>
  <c r="F102" i="1"/>
  <c r="F421" i="1"/>
  <c r="F151" i="1"/>
  <c r="F422" i="1"/>
  <c r="F419" i="1"/>
  <c r="F147" i="1"/>
  <c r="F410" i="1"/>
  <c r="F412" i="1"/>
  <c r="F411" i="1"/>
  <c r="F101" i="1"/>
  <c r="F415" i="1"/>
  <c r="F414" i="1"/>
  <c r="F413" i="1"/>
  <c r="F407" i="1"/>
  <c r="F12" i="1"/>
  <c r="F175" i="1"/>
  <c r="F404" i="1"/>
  <c r="F402" i="1"/>
  <c r="F143" i="1"/>
  <c r="F401" i="1"/>
  <c r="F403" i="1"/>
  <c r="F100" i="1"/>
  <c r="F399" i="1"/>
  <c r="F397" i="1"/>
  <c r="F398" i="1"/>
  <c r="F394" i="1"/>
  <c r="F395" i="1"/>
  <c r="F391" i="1"/>
  <c r="F393" i="1"/>
  <c r="F392" i="1"/>
  <c r="F142" i="1"/>
  <c r="F387" i="1"/>
  <c r="F388" i="1"/>
  <c r="F389" i="1"/>
  <c r="F99" i="1"/>
  <c r="F141" i="1"/>
  <c r="F383" i="1"/>
  <c r="F384" i="1"/>
  <c r="F385" i="1"/>
  <c r="F380" i="1"/>
  <c r="F379" i="1"/>
  <c r="F98" i="1"/>
  <c r="F381" i="1"/>
  <c r="F140" i="1"/>
  <c r="F377" i="1"/>
  <c r="F375" i="1"/>
  <c r="F376" i="1"/>
  <c r="F97" i="1"/>
  <c r="F371" i="1"/>
  <c r="F373" i="1"/>
  <c r="F372" i="1"/>
  <c r="F367" i="1"/>
  <c r="F139" i="1"/>
  <c r="F369" i="1"/>
  <c r="F368" i="1"/>
  <c r="F96" i="1"/>
  <c r="F364" i="1"/>
  <c r="F363" i="1"/>
  <c r="F365" i="1"/>
  <c r="F361" i="1"/>
  <c r="F138" i="1"/>
  <c r="F359" i="1"/>
  <c r="F360" i="1"/>
  <c r="F356" i="1"/>
  <c r="F357" i="1"/>
  <c r="F355" i="1"/>
  <c r="F95" i="1"/>
  <c r="F353" i="1"/>
  <c r="F352" i="1"/>
  <c r="F351" i="1"/>
  <c r="F137" i="1"/>
  <c r="F348" i="1"/>
  <c r="F349" i="1"/>
  <c r="F93" i="1"/>
  <c r="F347" i="1"/>
  <c r="F344" i="1"/>
  <c r="F345" i="1"/>
  <c r="F341" i="1"/>
  <c r="F342" i="1"/>
  <c r="F136" i="1"/>
  <c r="F343" i="1"/>
  <c r="F338" i="1"/>
  <c r="F337" i="1"/>
  <c r="F91" i="1"/>
  <c r="F339" i="1"/>
  <c r="F333" i="1"/>
  <c r="F135" i="1"/>
  <c r="F334" i="1"/>
  <c r="F335" i="1"/>
  <c r="F331" i="1"/>
  <c r="F329" i="1"/>
  <c r="F90" i="1"/>
  <c r="F330" i="1"/>
  <c r="F134" i="1"/>
  <c r="F327" i="1"/>
  <c r="F326" i="1"/>
  <c r="F325" i="1"/>
  <c r="F89" i="1"/>
  <c r="F321" i="1"/>
  <c r="F322" i="1"/>
  <c r="F323" i="1"/>
  <c r="F319" i="1"/>
  <c r="F133" i="1"/>
  <c r="F317" i="1"/>
  <c r="F318" i="1"/>
  <c r="F80" i="1"/>
  <c r="F313" i="1"/>
  <c r="F314" i="1"/>
  <c r="F315" i="1"/>
  <c r="F132" i="1"/>
  <c r="F311" i="1"/>
  <c r="F309" i="1"/>
  <c r="F310" i="1"/>
  <c r="F64" i="1"/>
  <c r="F307" i="1"/>
  <c r="F305" i="1"/>
  <c r="F306" i="1"/>
  <c r="F303" i="1"/>
  <c r="F302" i="1"/>
  <c r="F176" i="1"/>
  <c r="F177" i="1"/>
  <c r="F178" i="1"/>
  <c r="F131" i="1"/>
  <c r="F297" i="1"/>
  <c r="F295" i="1"/>
  <c r="F296" i="1"/>
  <c r="F63" i="1"/>
  <c r="F293" i="1"/>
  <c r="F292" i="1"/>
  <c r="F291" i="1"/>
  <c r="F378" i="1"/>
  <c r="F179" i="1"/>
  <c r="F130" i="1"/>
  <c r="F287" i="1"/>
  <c r="F286" i="1"/>
  <c r="F285" i="1"/>
  <c r="F62" i="1"/>
  <c r="F282" i="1"/>
  <c r="F283" i="1"/>
  <c r="F281" i="1"/>
  <c r="F129" i="1"/>
  <c r="F279" i="1"/>
  <c r="F277" i="1"/>
  <c r="F278" i="1"/>
  <c r="F61" i="1"/>
  <c r="F274" i="1"/>
  <c r="F275" i="1"/>
  <c r="F273" i="1"/>
  <c r="F382" i="1"/>
  <c r="F128" i="1"/>
  <c r="F270" i="1"/>
  <c r="F269" i="1"/>
  <c r="F268" i="1"/>
  <c r="F60" i="1"/>
  <c r="F266" i="1"/>
  <c r="F265" i="1"/>
  <c r="F264" i="1"/>
  <c r="F263" i="1"/>
  <c r="F386" i="1"/>
  <c r="F261" i="1"/>
  <c r="F390" i="1"/>
  <c r="F396" i="1"/>
  <c r="F59" i="1"/>
  <c r="F256" i="1"/>
  <c r="F257" i="1"/>
  <c r="F255" i="1"/>
  <c r="F127" i="1"/>
  <c r="F253" i="1"/>
  <c r="F252" i="1"/>
  <c r="F251" i="1"/>
  <c r="F180" i="1"/>
  <c r="F27" i="1"/>
  <c r="F28" i="1"/>
  <c r="F477" i="1"/>
  <c r="F181" i="1"/>
  <c r="F58" i="1"/>
  <c r="F244" i="1"/>
  <c r="F243" i="1"/>
  <c r="F242" i="1"/>
  <c r="F126" i="1"/>
  <c r="F240" i="1"/>
  <c r="F239" i="1"/>
  <c r="F238" i="1"/>
  <c r="F182" i="1"/>
  <c r="F57" i="1"/>
  <c r="F234" i="1"/>
  <c r="F235" i="1"/>
  <c r="F233" i="1"/>
  <c r="F125" i="1"/>
  <c r="F231" i="1"/>
  <c r="F230" i="1"/>
  <c r="F229" i="1"/>
  <c r="F183" i="1"/>
  <c r="F184" i="1"/>
  <c r="F185" i="1"/>
  <c r="F186" i="1"/>
  <c r="F187" i="1"/>
  <c r="F424" i="1"/>
  <c r="F105" i="1"/>
  <c r="F14" i="1"/>
  <c r="F164" i="1"/>
  <c r="F6" i="1"/>
  <c r="F29" i="1"/>
  <c r="F30" i="1"/>
  <c r="F50" i="1"/>
  <c r="F51" i="1"/>
  <c r="F272" i="1"/>
  <c r="F56" i="1"/>
  <c r="F212" i="1"/>
  <c r="F211" i="1"/>
  <c r="F210" i="1"/>
  <c r="F124" i="1"/>
  <c r="F208" i="1"/>
  <c r="F206" i="1"/>
  <c r="F207" i="1"/>
  <c r="F74" i="1"/>
  <c r="F248" i="1"/>
  <c r="F31" i="1"/>
  <c r="F188" i="1"/>
  <c r="F192" i="1"/>
  <c r="F163" i="1"/>
  <c r="F32" i="1"/>
  <c r="F5" i="1"/>
  <c r="F40" i="1"/>
  <c r="F55" i="1"/>
  <c r="F194" i="1"/>
  <c r="F195" i="1"/>
  <c r="F193" i="1"/>
  <c r="F123" i="1"/>
  <c r="F191" i="1"/>
  <c r="F190" i="1"/>
  <c r="F189" i="1"/>
  <c r="F217" i="1"/>
  <c r="F196" i="1"/>
  <c r="F197" i="1"/>
  <c r="F198" i="1"/>
  <c r="F199" i="1"/>
  <c r="F200" i="1"/>
  <c r="F201" i="1"/>
  <c r="F202" i="1"/>
  <c r="F301" i="1"/>
  <c r="F300" i="1"/>
  <c r="F299" i="1"/>
  <c r="F203" i="1"/>
  <c r="F204" i="1"/>
  <c r="F354" i="1"/>
  <c r="F358" i="1"/>
  <c r="F362" i="1"/>
  <c r="F205" i="1"/>
  <c r="F78" i="1"/>
  <c r="F77" i="1"/>
  <c r="F209" i="1"/>
  <c r="F213" i="1"/>
  <c r="F65" i="1"/>
  <c r="F400" i="1"/>
  <c r="F218" i="1"/>
  <c r="F17" i="1"/>
  <c r="F18" i="1"/>
  <c r="F41" i="1"/>
  <c r="F42" i="1"/>
  <c r="F54" i="1"/>
  <c r="F158" i="1"/>
  <c r="F159" i="1"/>
  <c r="F157" i="1"/>
  <c r="F122" i="1"/>
  <c r="F155" i="1"/>
  <c r="F153" i="1"/>
  <c r="F154" i="1"/>
  <c r="F81" i="1"/>
  <c r="F53" i="1"/>
  <c r="F150" i="1"/>
  <c r="F149" i="1"/>
  <c r="F148" i="1"/>
  <c r="F121" i="1"/>
  <c r="F146" i="1"/>
  <c r="F145" i="1"/>
  <c r="F144" i="1"/>
  <c r="F82" i="1"/>
  <c r="F83" i="1"/>
  <c r="F84" i="1"/>
  <c r="F219" i="1"/>
  <c r="F220" i="1"/>
  <c r="F85" i="1"/>
  <c r="F86" i="1"/>
  <c r="F87" i="1"/>
  <c r="F88" i="1"/>
  <c r="F2" i="1"/>
  <c r="F16" i="1"/>
  <c r="F484" i="1"/>
  <c r="F33" i="1"/>
  <c r="F34" i="1"/>
  <c r="F35" i="1"/>
  <c r="F110" i="1"/>
  <c r="F109" i="1"/>
  <c r="F47" i="1"/>
  <c r="F221" i="1"/>
  <c r="F222" i="1"/>
  <c r="F223" i="1"/>
  <c r="F224" i="1"/>
  <c r="F225" i="1"/>
  <c r="F226" i="1"/>
  <c r="F119" i="1"/>
  <c r="F118" i="1"/>
  <c r="F117" i="1"/>
  <c r="F237" i="1"/>
  <c r="F475" i="1"/>
  <c r="F408" i="1"/>
  <c r="F22" i="1"/>
  <c r="F112" i="1"/>
  <c r="F43" i="1"/>
  <c r="F44" i="1"/>
  <c r="F23" i="1"/>
  <c r="F24" i="1"/>
  <c r="F19" i="1"/>
  <c r="F20" i="1"/>
  <c r="F25" i="1"/>
  <c r="F26" i="1"/>
  <c r="F227" i="1"/>
  <c r="F228" i="1"/>
  <c r="F485" i="1"/>
  <c r="F495" i="1"/>
  <c r="F45" i="1"/>
  <c r="F409" i="1"/>
  <c r="F21" i="1"/>
  <c r="F232" i="1"/>
  <c r="F496" i="1"/>
  <c r="F503" i="1"/>
  <c r="F504" i="1"/>
  <c r="F92" i="1"/>
  <c r="F236" i="1"/>
  <c r="F161" i="1"/>
  <c r="F241" i="1"/>
  <c r="F245" i="1"/>
  <c r="F246" i="1"/>
  <c r="F247" i="1"/>
  <c r="F249" i="1"/>
  <c r="F250" i="1"/>
  <c r="F254" i="1"/>
  <c r="F258" i="1"/>
  <c r="F267" i="1"/>
  <c r="F271" i="1"/>
  <c r="F79" i="1"/>
  <c r="F276" i="1"/>
  <c r="F216" i="1"/>
  <c r="F75" i="1"/>
  <c r="F76" i="1"/>
  <c r="F7" i="1"/>
  <c r="F10" i="1"/>
  <c r="F72" i="1"/>
  <c r="F71" i="1"/>
  <c r="F467" i="1"/>
  <c r="F468" i="1"/>
  <c r="F460" i="1"/>
  <c r="F459" i="1"/>
  <c r="F426" i="1"/>
  <c r="F434" i="1"/>
  <c r="F443" i="1"/>
  <c r="F444" i="1"/>
  <c r="F451" i="1"/>
  <c r="F452" i="1"/>
  <c r="F433" i="1"/>
  <c r="F11" i="1"/>
  <c r="F280" i="1"/>
  <c r="F284" i="1"/>
  <c r="F36" i="1"/>
  <c r="F37" i="1"/>
  <c r="F38" i="1"/>
  <c r="F13" i="1"/>
  <c r="F288" i="1"/>
  <c r="F15" i="1"/>
  <c r="F289" i="1"/>
  <c r="F290" i="1"/>
  <c r="F294" i="1"/>
  <c r="F48" i="1"/>
  <c r="F49" i="1"/>
  <c r="F298" i="1"/>
  <c r="F416" i="1"/>
  <c r="F406" i="1"/>
  <c r="F405" i="1"/>
  <c r="F304" i="1"/>
  <c r="F308" i="1"/>
  <c r="F312" i="1"/>
  <c r="F417" i="1"/>
  <c r="F316" i="1"/>
  <c r="F320" i="1"/>
  <c r="F324" i="1"/>
  <c r="F328" i="1"/>
  <c r="F332" i="1"/>
  <c r="F336" i="1"/>
  <c r="F39" i="1"/>
  <c r="F521" i="1"/>
  <c r="F340" i="1"/>
  <c r="F366" i="1"/>
  <c r="F214" i="1"/>
  <c r="F66" i="1"/>
  <c r="F215" i="1"/>
  <c r="F67" i="1"/>
  <c r="F370" i="1"/>
  <c r="F259" i="1"/>
  <c r="F262" i="1"/>
  <c r="F260" i="1"/>
  <c r="F346" i="1"/>
  <c r="F165" i="1"/>
  <c r="F522" i="1"/>
  <c r="F73" i="1"/>
  <c r="F9" i="1"/>
  <c r="F68" i="1"/>
  <c r="F4" i="1"/>
  <c r="F70" i="1"/>
  <c r="F69" i="1"/>
  <c r="F162" i="1"/>
  <c r="F8" i="1"/>
  <c r="F3" i="1"/>
  <c r="F350" i="1"/>
  <c r="F425" i="1"/>
  <c r="F523" i="1"/>
  <c r="F46" i="1"/>
  <c r="F52" i="1"/>
  <c r="F476" i="1"/>
  <c r="F120" i="1"/>
  <c r="E120" i="1"/>
  <c r="C520" i="1"/>
  <c r="C512" i="1"/>
  <c r="C541" i="1"/>
  <c r="C527" i="1"/>
  <c r="C526" i="1"/>
  <c r="C540" i="1"/>
  <c r="C528" i="1"/>
  <c r="C525" i="1"/>
  <c r="C524" i="1"/>
  <c r="C518" i="1"/>
  <c r="C513" i="1"/>
  <c r="C519" i="1"/>
  <c r="C517" i="1"/>
  <c r="C538" i="1"/>
  <c r="C535" i="1"/>
  <c r="C514" i="1"/>
  <c r="C530" i="1"/>
  <c r="C531" i="1"/>
  <c r="C532" i="1"/>
  <c r="C533" i="1"/>
  <c r="C515" i="1"/>
  <c r="C534" i="1"/>
  <c r="C511" i="1"/>
  <c r="C374" i="1"/>
  <c r="C537" i="1"/>
  <c r="C516" i="1"/>
  <c r="C173" i="1"/>
  <c r="C539" i="1"/>
  <c r="C536" i="1"/>
  <c r="C529" i="1"/>
  <c r="C509" i="1"/>
  <c r="C116" i="1"/>
  <c r="C507" i="1"/>
  <c r="C172" i="1"/>
  <c r="C506" i="1"/>
  <c r="C508" i="1"/>
  <c r="C505" i="1"/>
  <c r="C510" i="1"/>
  <c r="C501" i="1"/>
  <c r="C171" i="1"/>
  <c r="C492" i="1"/>
  <c r="C493" i="1"/>
  <c r="C499" i="1"/>
  <c r="C494" i="1"/>
  <c r="C502" i="1"/>
  <c r="C498" i="1"/>
  <c r="C500" i="1"/>
  <c r="C115" i="1"/>
  <c r="C497" i="1"/>
  <c r="C170" i="1"/>
  <c r="C114" i="1"/>
  <c r="C490" i="1"/>
  <c r="C491" i="1"/>
  <c r="C489" i="1"/>
  <c r="C487" i="1"/>
  <c r="C488" i="1"/>
  <c r="C486" i="1"/>
  <c r="C483" i="1"/>
  <c r="C482" i="1"/>
  <c r="C480" i="1"/>
  <c r="C478" i="1"/>
  <c r="C479" i="1"/>
  <c r="C169" i="1"/>
  <c r="C481" i="1"/>
  <c r="C113" i="1"/>
  <c r="C174" i="1"/>
  <c r="C473" i="1"/>
  <c r="C472" i="1"/>
  <c r="C474" i="1"/>
  <c r="C470" i="1"/>
  <c r="C168" i="1"/>
  <c r="C469" i="1"/>
  <c r="C111" i="1"/>
  <c r="C471" i="1"/>
  <c r="C461" i="1"/>
  <c r="C463" i="1"/>
  <c r="C167" i="1"/>
  <c r="C466" i="1"/>
  <c r="C464" i="1"/>
  <c r="C108" i="1"/>
  <c r="C465" i="1"/>
  <c r="C462" i="1"/>
  <c r="C453" i="1"/>
  <c r="C166" i="1"/>
  <c r="C457" i="1"/>
  <c r="C107" i="1"/>
  <c r="C455" i="1"/>
  <c r="C458" i="1"/>
  <c r="C456" i="1"/>
  <c r="C454" i="1"/>
  <c r="C160" i="1"/>
  <c r="C445" i="1"/>
  <c r="C446" i="1"/>
  <c r="C450" i="1"/>
  <c r="C442" i="1"/>
  <c r="C448" i="1"/>
  <c r="C106" i="1"/>
  <c r="C447" i="1"/>
  <c r="C449" i="1"/>
  <c r="C441" i="1"/>
  <c r="C104" i="1"/>
  <c r="C438" i="1"/>
  <c r="C156" i="1"/>
  <c r="C435" i="1"/>
  <c r="C439" i="1"/>
  <c r="C436" i="1"/>
  <c r="C440" i="1"/>
  <c r="C437" i="1"/>
  <c r="C430" i="1"/>
  <c r="C103" i="1"/>
  <c r="C428" i="1"/>
  <c r="C427" i="1"/>
  <c r="C431" i="1"/>
  <c r="C152" i="1"/>
  <c r="C432" i="1"/>
  <c r="C429" i="1"/>
  <c r="C94" i="1"/>
  <c r="C423" i="1"/>
  <c r="C420" i="1"/>
  <c r="C418" i="1"/>
  <c r="C102" i="1"/>
  <c r="C421" i="1"/>
  <c r="C151" i="1"/>
  <c r="C422" i="1"/>
  <c r="C419" i="1"/>
  <c r="C147" i="1"/>
  <c r="C410" i="1"/>
  <c r="C412" i="1"/>
  <c r="C411" i="1"/>
  <c r="C101" i="1"/>
  <c r="C415" i="1"/>
  <c r="C414" i="1"/>
  <c r="C413" i="1"/>
  <c r="C407" i="1"/>
  <c r="C12" i="1"/>
  <c r="C175" i="1"/>
  <c r="C404" i="1"/>
  <c r="C402" i="1"/>
  <c r="C143" i="1"/>
  <c r="C401" i="1"/>
  <c r="C403" i="1"/>
  <c r="C100" i="1"/>
  <c r="C399" i="1"/>
  <c r="C397" i="1"/>
  <c r="C398" i="1"/>
  <c r="C394" i="1"/>
  <c r="C395" i="1"/>
  <c r="C391" i="1"/>
  <c r="C393" i="1"/>
  <c r="C392" i="1"/>
  <c r="C142" i="1"/>
  <c r="C387" i="1"/>
  <c r="C388" i="1"/>
  <c r="C389" i="1"/>
  <c r="C99" i="1"/>
  <c r="C141" i="1"/>
  <c r="C383" i="1"/>
  <c r="C384" i="1"/>
  <c r="C385" i="1"/>
  <c r="C380" i="1"/>
  <c r="C379" i="1"/>
  <c r="C98" i="1"/>
  <c r="C381" i="1"/>
  <c r="C140" i="1"/>
  <c r="C377" i="1"/>
  <c r="C375" i="1"/>
  <c r="C376" i="1"/>
  <c r="C97" i="1"/>
  <c r="C371" i="1"/>
  <c r="C373" i="1"/>
  <c r="C372" i="1"/>
  <c r="C367" i="1"/>
  <c r="C139" i="1"/>
  <c r="C369" i="1"/>
  <c r="C368" i="1"/>
  <c r="C96" i="1"/>
  <c r="C364" i="1"/>
  <c r="C363" i="1"/>
  <c r="C365" i="1"/>
  <c r="C361" i="1"/>
  <c r="C138" i="1"/>
  <c r="C359" i="1"/>
  <c r="C360" i="1"/>
  <c r="C356" i="1"/>
  <c r="C357" i="1"/>
  <c r="C355" i="1"/>
  <c r="C95" i="1"/>
  <c r="C353" i="1"/>
  <c r="C352" i="1"/>
  <c r="C351" i="1"/>
  <c r="C137" i="1"/>
  <c r="C348" i="1"/>
  <c r="C349" i="1"/>
  <c r="C93" i="1"/>
  <c r="C347" i="1"/>
  <c r="C344" i="1"/>
  <c r="C345" i="1"/>
  <c r="C341" i="1"/>
  <c r="C342" i="1"/>
  <c r="C136" i="1"/>
  <c r="C343" i="1"/>
  <c r="C338" i="1"/>
  <c r="C337" i="1"/>
  <c r="C91" i="1"/>
  <c r="C339" i="1"/>
  <c r="C333" i="1"/>
  <c r="C135" i="1"/>
  <c r="C334" i="1"/>
  <c r="C335" i="1"/>
  <c r="C331" i="1"/>
  <c r="C329" i="1"/>
  <c r="C90" i="1"/>
  <c r="C330" i="1"/>
  <c r="C134" i="1"/>
  <c r="C327" i="1"/>
  <c r="C326" i="1"/>
  <c r="C325" i="1"/>
  <c r="C89" i="1"/>
  <c r="C321" i="1"/>
  <c r="C322" i="1"/>
  <c r="C323" i="1"/>
  <c r="C319" i="1"/>
  <c r="C133" i="1"/>
  <c r="C317" i="1"/>
  <c r="C318" i="1"/>
  <c r="C80" i="1"/>
  <c r="C313" i="1"/>
  <c r="C314" i="1"/>
  <c r="C315" i="1"/>
  <c r="C132" i="1"/>
  <c r="C311" i="1"/>
  <c r="C309" i="1"/>
  <c r="C310" i="1"/>
  <c r="C64" i="1"/>
  <c r="C307" i="1"/>
  <c r="C305" i="1"/>
  <c r="C306" i="1"/>
  <c r="C303" i="1"/>
  <c r="C302" i="1"/>
  <c r="C176" i="1"/>
  <c r="C177" i="1"/>
  <c r="C178" i="1"/>
  <c r="C131" i="1"/>
  <c r="C297" i="1"/>
  <c r="C295" i="1"/>
  <c r="C296" i="1"/>
  <c r="C63" i="1"/>
  <c r="C293" i="1"/>
  <c r="C292" i="1"/>
  <c r="C291" i="1"/>
  <c r="C378" i="1"/>
  <c r="C179" i="1"/>
  <c r="C130" i="1"/>
  <c r="C287" i="1"/>
  <c r="C286" i="1"/>
  <c r="C285" i="1"/>
  <c r="C62" i="1"/>
  <c r="C282" i="1"/>
  <c r="C283" i="1"/>
  <c r="C281" i="1"/>
  <c r="C129" i="1"/>
  <c r="C279" i="1"/>
  <c r="C277" i="1"/>
  <c r="C278" i="1"/>
  <c r="C61" i="1"/>
  <c r="C274" i="1"/>
  <c r="C275" i="1"/>
  <c r="C273" i="1"/>
  <c r="C382" i="1"/>
  <c r="C128" i="1"/>
  <c r="C270" i="1"/>
  <c r="C269" i="1"/>
  <c r="C268" i="1"/>
  <c r="C60" i="1"/>
  <c r="C266" i="1"/>
  <c r="C265" i="1"/>
  <c r="C264" i="1"/>
  <c r="C263" i="1"/>
  <c r="C386" i="1"/>
  <c r="C261" i="1"/>
  <c r="C390" i="1"/>
  <c r="C396" i="1"/>
  <c r="C59" i="1"/>
  <c r="C256" i="1"/>
  <c r="C257" i="1"/>
  <c r="C255" i="1"/>
  <c r="C127" i="1"/>
  <c r="C253" i="1"/>
  <c r="C252" i="1"/>
  <c r="C251" i="1"/>
  <c r="C180" i="1"/>
  <c r="C27" i="1"/>
  <c r="C28" i="1"/>
  <c r="C477" i="1"/>
  <c r="C181" i="1"/>
  <c r="C58" i="1"/>
  <c r="C244" i="1"/>
  <c r="C243" i="1"/>
  <c r="C242" i="1"/>
  <c r="C126" i="1"/>
  <c r="C240" i="1"/>
  <c r="C239" i="1"/>
  <c r="C238" i="1"/>
  <c r="C182" i="1"/>
  <c r="C57" i="1"/>
  <c r="C234" i="1"/>
  <c r="C235" i="1"/>
  <c r="C233" i="1"/>
  <c r="C125" i="1"/>
  <c r="C231" i="1"/>
  <c r="C230" i="1"/>
  <c r="C229" i="1"/>
  <c r="C183" i="1"/>
  <c r="C184" i="1"/>
  <c r="C185" i="1"/>
  <c r="C186" i="1"/>
  <c r="C187" i="1"/>
  <c r="C424" i="1"/>
  <c r="C105" i="1"/>
  <c r="C14" i="1"/>
  <c r="C164" i="1"/>
  <c r="C6" i="1"/>
  <c r="C29" i="1"/>
  <c r="C30" i="1"/>
  <c r="C50" i="1"/>
  <c r="C51" i="1"/>
  <c r="C272" i="1"/>
  <c r="C56" i="1"/>
  <c r="C212" i="1"/>
  <c r="C211" i="1"/>
  <c r="C210" i="1"/>
  <c r="C124" i="1"/>
  <c r="C208" i="1"/>
  <c r="C206" i="1"/>
  <c r="C207" i="1"/>
  <c r="C74" i="1"/>
  <c r="C248" i="1"/>
  <c r="C31" i="1"/>
  <c r="C188" i="1"/>
  <c r="C192" i="1"/>
  <c r="C163" i="1"/>
  <c r="C32" i="1"/>
  <c r="C5" i="1"/>
  <c r="C40" i="1"/>
  <c r="C55" i="1"/>
  <c r="C194" i="1"/>
  <c r="C195" i="1"/>
  <c r="C193" i="1"/>
  <c r="C123" i="1"/>
  <c r="C191" i="1"/>
  <c r="C190" i="1"/>
  <c r="C189" i="1"/>
  <c r="C217" i="1"/>
  <c r="C196" i="1"/>
  <c r="C197" i="1"/>
  <c r="C198" i="1"/>
  <c r="C199" i="1"/>
  <c r="C200" i="1"/>
  <c r="C201" i="1"/>
  <c r="C202" i="1"/>
  <c r="C301" i="1"/>
  <c r="C300" i="1"/>
  <c r="C299" i="1"/>
  <c r="C203" i="1"/>
  <c r="C204" i="1"/>
  <c r="C354" i="1"/>
  <c r="C358" i="1"/>
  <c r="C362" i="1"/>
  <c r="C205" i="1"/>
  <c r="C78" i="1"/>
  <c r="C77" i="1"/>
  <c r="C209" i="1"/>
  <c r="C213" i="1"/>
  <c r="C65" i="1"/>
  <c r="C400" i="1"/>
  <c r="C218" i="1"/>
  <c r="C17" i="1"/>
  <c r="C18" i="1"/>
  <c r="C41" i="1"/>
  <c r="C42" i="1"/>
  <c r="C54" i="1"/>
  <c r="C158" i="1"/>
  <c r="C159" i="1"/>
  <c r="C157" i="1"/>
  <c r="C122" i="1"/>
  <c r="C155" i="1"/>
  <c r="C153" i="1"/>
  <c r="C154" i="1"/>
  <c r="C81" i="1"/>
  <c r="C53" i="1"/>
  <c r="C150" i="1"/>
  <c r="C149" i="1"/>
  <c r="C148" i="1"/>
  <c r="C121" i="1"/>
  <c r="C146" i="1"/>
  <c r="C145" i="1"/>
  <c r="C144" i="1"/>
  <c r="C82" i="1"/>
  <c r="C83" i="1"/>
  <c r="C84" i="1"/>
  <c r="C219" i="1"/>
  <c r="C220" i="1"/>
  <c r="C85" i="1"/>
  <c r="C86" i="1"/>
  <c r="C87" i="1"/>
  <c r="C88" i="1"/>
  <c r="C2" i="1"/>
  <c r="C16" i="1"/>
  <c r="C484" i="1"/>
  <c r="C33" i="1"/>
  <c r="C34" i="1"/>
  <c r="C35" i="1"/>
  <c r="C110" i="1"/>
  <c r="C109" i="1"/>
  <c r="C47" i="1"/>
  <c r="C221" i="1"/>
  <c r="C222" i="1"/>
  <c r="C223" i="1"/>
  <c r="C224" i="1"/>
  <c r="C225" i="1"/>
  <c r="C226" i="1"/>
  <c r="C119" i="1"/>
  <c r="C118" i="1"/>
  <c r="C117" i="1"/>
  <c r="C237" i="1"/>
  <c r="C475" i="1"/>
  <c r="C408" i="1"/>
  <c r="C22" i="1"/>
  <c r="C112" i="1"/>
  <c r="C43" i="1"/>
  <c r="C44" i="1"/>
  <c r="C23" i="1"/>
  <c r="C24" i="1"/>
  <c r="C19" i="1"/>
  <c r="C20" i="1"/>
  <c r="C25" i="1"/>
  <c r="C26" i="1"/>
  <c r="C227" i="1"/>
  <c r="C228" i="1"/>
  <c r="C485" i="1"/>
  <c r="C495" i="1"/>
  <c r="C45" i="1"/>
  <c r="C409" i="1"/>
  <c r="C21" i="1"/>
  <c r="C232" i="1"/>
  <c r="C496" i="1"/>
  <c r="C503" i="1"/>
  <c r="C504" i="1"/>
  <c r="C92" i="1"/>
  <c r="C236" i="1"/>
  <c r="C161" i="1"/>
  <c r="C241" i="1"/>
  <c r="C245" i="1"/>
  <c r="C246" i="1"/>
  <c r="C247" i="1"/>
  <c r="C249" i="1"/>
  <c r="C250" i="1"/>
  <c r="C254" i="1"/>
  <c r="C258" i="1"/>
  <c r="C267" i="1"/>
  <c r="C271" i="1"/>
  <c r="C79" i="1"/>
  <c r="C276" i="1"/>
  <c r="C216" i="1"/>
  <c r="C75" i="1"/>
  <c r="C76" i="1"/>
  <c r="C7" i="1"/>
  <c r="C10" i="1"/>
  <c r="C72" i="1"/>
  <c r="C71" i="1"/>
  <c r="C467" i="1"/>
  <c r="C468" i="1"/>
  <c r="C460" i="1"/>
  <c r="C459" i="1"/>
  <c r="C426" i="1"/>
  <c r="C434" i="1"/>
  <c r="C443" i="1"/>
  <c r="C444" i="1"/>
  <c r="C451" i="1"/>
  <c r="C452" i="1"/>
  <c r="C433" i="1"/>
  <c r="C11" i="1"/>
  <c r="C280" i="1"/>
  <c r="C284" i="1"/>
  <c r="C36" i="1"/>
  <c r="C37" i="1"/>
  <c r="C38" i="1"/>
  <c r="C13" i="1"/>
  <c r="C288" i="1"/>
  <c r="C15" i="1"/>
  <c r="C289" i="1"/>
  <c r="C290" i="1"/>
  <c r="C294" i="1"/>
  <c r="C48" i="1"/>
  <c r="C49" i="1"/>
  <c r="C298" i="1"/>
  <c r="C416" i="1"/>
  <c r="C406" i="1"/>
  <c r="C405" i="1"/>
  <c r="C304" i="1"/>
  <c r="C308" i="1"/>
  <c r="C312" i="1"/>
  <c r="C417" i="1"/>
  <c r="C316" i="1"/>
  <c r="C320" i="1"/>
  <c r="C324" i="1"/>
  <c r="C328" i="1"/>
  <c r="C332" i="1"/>
  <c r="C336" i="1"/>
  <c r="C39" i="1"/>
  <c r="C521" i="1"/>
  <c r="C340" i="1"/>
  <c r="C366" i="1"/>
  <c r="C214" i="1"/>
  <c r="C66" i="1"/>
  <c r="C215" i="1"/>
  <c r="C67" i="1"/>
  <c r="C370" i="1"/>
  <c r="C259" i="1"/>
  <c r="C262" i="1"/>
  <c r="C260" i="1"/>
  <c r="C346" i="1"/>
  <c r="C165" i="1"/>
  <c r="C522" i="1"/>
  <c r="C73" i="1"/>
  <c r="C9" i="1"/>
  <c r="C68" i="1"/>
  <c r="C4" i="1"/>
  <c r="C70" i="1"/>
  <c r="C69" i="1"/>
  <c r="C162" i="1"/>
  <c r="C8" i="1"/>
  <c r="C3" i="1"/>
  <c r="C350" i="1"/>
  <c r="C425" i="1"/>
  <c r="C523" i="1"/>
  <c r="C46" i="1"/>
  <c r="C52" i="1"/>
  <c r="C476" i="1"/>
  <c r="D164" i="1" l="1"/>
  <c r="D165" i="1"/>
  <c r="D485" i="1"/>
  <c r="D495" i="1"/>
  <c r="D522" i="1"/>
  <c r="D503" i="1"/>
  <c r="D484" i="1"/>
  <c r="D523" i="1"/>
  <c r="D162" i="1"/>
  <c r="E520" i="1"/>
  <c r="E512" i="1"/>
  <c r="E541" i="1"/>
  <c r="E527" i="1"/>
  <c r="E526" i="1"/>
  <c r="E540" i="1"/>
  <c r="E528" i="1"/>
  <c r="E525" i="1"/>
  <c r="E524" i="1"/>
  <c r="E518" i="1"/>
  <c r="E513" i="1"/>
  <c r="E519" i="1"/>
  <c r="E517" i="1"/>
  <c r="E538" i="1"/>
  <c r="E535" i="1"/>
  <c r="E514" i="1"/>
  <c r="E530" i="1"/>
  <c r="E531" i="1"/>
  <c r="E532" i="1"/>
  <c r="E533" i="1"/>
  <c r="E515" i="1"/>
  <c r="E534" i="1"/>
  <c r="E511" i="1"/>
  <c r="E374" i="1"/>
  <c r="E537" i="1"/>
  <c r="E516" i="1"/>
  <c r="E173" i="1"/>
  <c r="E539" i="1"/>
  <c r="E536" i="1"/>
  <c r="E529" i="1"/>
  <c r="E509" i="1"/>
  <c r="E116" i="1"/>
  <c r="E507" i="1"/>
  <c r="E172" i="1"/>
  <c r="E506" i="1"/>
  <c r="E508" i="1"/>
  <c r="E505" i="1"/>
  <c r="E510" i="1"/>
  <c r="E501" i="1"/>
  <c r="E171" i="1"/>
  <c r="E492" i="1"/>
  <c r="E493" i="1"/>
  <c r="E499" i="1"/>
  <c r="E494" i="1"/>
  <c r="E502" i="1"/>
  <c r="E498" i="1"/>
  <c r="E500" i="1"/>
  <c r="E115" i="1"/>
  <c r="E497" i="1"/>
  <c r="E170" i="1"/>
  <c r="E114" i="1"/>
  <c r="E490" i="1"/>
  <c r="E491" i="1"/>
  <c r="E489" i="1"/>
  <c r="E487" i="1"/>
  <c r="E488" i="1"/>
  <c r="E486" i="1"/>
  <c r="E483" i="1"/>
  <c r="E482" i="1"/>
  <c r="E480" i="1"/>
  <c r="E478" i="1"/>
  <c r="E479" i="1"/>
  <c r="E169" i="1"/>
  <c r="E481" i="1"/>
  <c r="E113" i="1"/>
  <c r="E174" i="1"/>
  <c r="E473" i="1"/>
  <c r="E472" i="1"/>
  <c r="E474" i="1"/>
  <c r="E470" i="1"/>
  <c r="E168" i="1"/>
  <c r="E469" i="1"/>
  <c r="E111" i="1"/>
  <c r="E471" i="1"/>
  <c r="E461" i="1"/>
  <c r="E463" i="1"/>
  <c r="E167" i="1"/>
  <c r="E466" i="1"/>
  <c r="E464" i="1"/>
  <c r="E108" i="1"/>
  <c r="E465" i="1"/>
  <c r="E462" i="1"/>
  <c r="E453" i="1"/>
  <c r="E166" i="1"/>
  <c r="E457" i="1"/>
  <c r="E107" i="1"/>
  <c r="E455" i="1"/>
  <c r="E458" i="1"/>
  <c r="E456" i="1"/>
  <c r="E454" i="1"/>
  <c r="E160" i="1"/>
  <c r="E445" i="1"/>
  <c r="E446" i="1"/>
  <c r="E450" i="1"/>
  <c r="E442" i="1"/>
  <c r="E448" i="1"/>
  <c r="E106" i="1"/>
  <c r="E447" i="1"/>
  <c r="E449" i="1"/>
  <c r="E441" i="1"/>
  <c r="E104" i="1"/>
  <c r="E438" i="1"/>
  <c r="E156" i="1"/>
  <c r="E435" i="1"/>
  <c r="E439" i="1"/>
  <c r="E436" i="1"/>
  <c r="E440" i="1"/>
  <c r="E437" i="1"/>
  <c r="E430" i="1"/>
  <c r="E103" i="1"/>
  <c r="E428" i="1"/>
  <c r="E427" i="1"/>
  <c r="E431" i="1"/>
  <c r="E152" i="1"/>
  <c r="E432" i="1"/>
  <c r="E429" i="1"/>
  <c r="E94" i="1"/>
  <c r="E423" i="1"/>
  <c r="E420" i="1"/>
  <c r="E418" i="1"/>
  <c r="E102" i="1"/>
  <c r="E421" i="1"/>
  <c r="E151" i="1"/>
  <c r="E422" i="1"/>
  <c r="E419" i="1"/>
  <c r="E147" i="1"/>
  <c r="E410" i="1"/>
  <c r="E412" i="1"/>
  <c r="E411" i="1"/>
  <c r="E101" i="1"/>
  <c r="E415" i="1"/>
  <c r="E414" i="1"/>
  <c r="E413" i="1"/>
  <c r="E407" i="1"/>
  <c r="E12" i="1"/>
  <c r="E175" i="1"/>
  <c r="E404" i="1"/>
  <c r="E402" i="1"/>
  <c r="E143" i="1"/>
  <c r="E401" i="1"/>
  <c r="E403" i="1"/>
  <c r="E100" i="1"/>
  <c r="E399" i="1"/>
  <c r="E397" i="1"/>
  <c r="E398" i="1"/>
  <c r="E394" i="1"/>
  <c r="E395" i="1"/>
  <c r="E391" i="1"/>
  <c r="E393" i="1"/>
  <c r="E392" i="1"/>
  <c r="E142" i="1"/>
  <c r="E387" i="1"/>
  <c r="E388" i="1"/>
  <c r="E389" i="1"/>
  <c r="E99" i="1"/>
  <c r="E141" i="1"/>
  <c r="E383" i="1"/>
  <c r="E384" i="1"/>
  <c r="E385" i="1"/>
  <c r="E380" i="1"/>
  <c r="E379" i="1"/>
  <c r="E98" i="1"/>
  <c r="E381" i="1"/>
  <c r="E140" i="1"/>
  <c r="E377" i="1"/>
  <c r="E375" i="1"/>
  <c r="E376" i="1"/>
  <c r="E97" i="1"/>
  <c r="E371" i="1"/>
  <c r="E373" i="1"/>
  <c r="E372" i="1"/>
  <c r="E367" i="1"/>
  <c r="E139" i="1"/>
  <c r="E369" i="1"/>
  <c r="E368" i="1"/>
  <c r="E96" i="1"/>
  <c r="E364" i="1"/>
  <c r="E363" i="1"/>
  <c r="E365" i="1"/>
  <c r="E361" i="1"/>
  <c r="E138" i="1"/>
  <c r="E359" i="1"/>
  <c r="E360" i="1"/>
  <c r="E356" i="1"/>
  <c r="E357" i="1"/>
  <c r="E355" i="1"/>
  <c r="E95" i="1"/>
  <c r="E353" i="1"/>
  <c r="E352" i="1"/>
  <c r="E351" i="1"/>
  <c r="E137" i="1"/>
  <c r="E348" i="1"/>
  <c r="E349" i="1"/>
  <c r="E93" i="1"/>
  <c r="E347" i="1"/>
  <c r="E344" i="1"/>
  <c r="E345" i="1"/>
  <c r="E341" i="1"/>
  <c r="E342" i="1"/>
  <c r="E136" i="1"/>
  <c r="E343" i="1"/>
  <c r="E338" i="1"/>
  <c r="E337" i="1"/>
  <c r="E91" i="1"/>
  <c r="E339" i="1"/>
  <c r="E333" i="1"/>
  <c r="E135" i="1"/>
  <c r="E334" i="1"/>
  <c r="E335" i="1"/>
  <c r="E331" i="1"/>
  <c r="E329" i="1"/>
  <c r="E90" i="1"/>
  <c r="E330" i="1"/>
  <c r="E134" i="1"/>
  <c r="E327" i="1"/>
  <c r="E326" i="1"/>
  <c r="E325" i="1"/>
  <c r="E89" i="1"/>
  <c r="E321" i="1"/>
  <c r="E322" i="1"/>
  <c r="E323" i="1"/>
  <c r="E319" i="1"/>
  <c r="E133" i="1"/>
  <c r="E317" i="1"/>
  <c r="E318" i="1"/>
  <c r="E80" i="1"/>
  <c r="E313" i="1"/>
  <c r="E314" i="1"/>
  <c r="E315" i="1"/>
  <c r="E132" i="1"/>
  <c r="E311" i="1"/>
  <c r="E309" i="1"/>
  <c r="E310" i="1"/>
  <c r="E64" i="1"/>
  <c r="E307" i="1"/>
  <c r="E305" i="1"/>
  <c r="E306" i="1"/>
  <c r="E303" i="1"/>
  <c r="E302" i="1"/>
  <c r="E176" i="1"/>
  <c r="E177" i="1"/>
  <c r="E178" i="1"/>
  <c r="E131" i="1"/>
  <c r="E297" i="1"/>
  <c r="E295" i="1"/>
  <c r="E296" i="1"/>
  <c r="E63" i="1"/>
  <c r="E293" i="1"/>
  <c r="E292" i="1"/>
  <c r="E291" i="1"/>
  <c r="E378" i="1"/>
  <c r="E179" i="1"/>
  <c r="E130" i="1"/>
  <c r="E287" i="1"/>
  <c r="E286" i="1"/>
  <c r="E285" i="1"/>
  <c r="E62" i="1"/>
  <c r="E282" i="1"/>
  <c r="E283" i="1"/>
  <c r="E281" i="1"/>
  <c r="E129" i="1"/>
  <c r="E279" i="1"/>
  <c r="E277" i="1"/>
  <c r="E278" i="1"/>
  <c r="E61" i="1"/>
  <c r="E274" i="1"/>
  <c r="E275" i="1"/>
  <c r="E273" i="1"/>
  <c r="E382" i="1"/>
  <c r="E128" i="1"/>
  <c r="E270" i="1"/>
  <c r="E269" i="1"/>
  <c r="E268" i="1"/>
  <c r="E60" i="1"/>
  <c r="E266" i="1"/>
  <c r="E265" i="1"/>
  <c r="E264" i="1"/>
  <c r="E263" i="1"/>
  <c r="E386" i="1"/>
  <c r="E261" i="1"/>
  <c r="E390" i="1"/>
  <c r="E396" i="1"/>
  <c r="E59" i="1"/>
  <c r="E256" i="1"/>
  <c r="E257" i="1"/>
  <c r="E255" i="1"/>
  <c r="E127" i="1"/>
  <c r="E253" i="1"/>
  <c r="E252" i="1"/>
  <c r="E251" i="1"/>
  <c r="E180" i="1"/>
  <c r="E27" i="1"/>
  <c r="E28" i="1"/>
  <c r="E477" i="1"/>
  <c r="E181" i="1"/>
  <c r="E58" i="1"/>
  <c r="E244" i="1"/>
  <c r="E243" i="1"/>
  <c r="E242" i="1"/>
  <c r="E126" i="1"/>
  <c r="E240" i="1"/>
  <c r="E239" i="1"/>
  <c r="E238" i="1"/>
  <c r="E182" i="1"/>
  <c r="E57" i="1"/>
  <c r="E234" i="1"/>
  <c r="E235" i="1"/>
  <c r="E233" i="1"/>
  <c r="E125" i="1"/>
  <c r="E231" i="1"/>
  <c r="E230" i="1"/>
  <c r="E229" i="1"/>
  <c r="E183" i="1"/>
  <c r="E184" i="1"/>
  <c r="E185" i="1"/>
  <c r="E186" i="1"/>
  <c r="E187" i="1"/>
  <c r="E424" i="1"/>
  <c r="E105" i="1"/>
  <c r="E14" i="1"/>
  <c r="E164" i="1"/>
  <c r="E6" i="1"/>
  <c r="E29" i="1"/>
  <c r="E30" i="1"/>
  <c r="E50" i="1"/>
  <c r="E51" i="1"/>
  <c r="E272" i="1"/>
  <c r="E56" i="1"/>
  <c r="E212" i="1"/>
  <c r="E211" i="1"/>
  <c r="E210" i="1"/>
  <c r="E124" i="1"/>
  <c r="E208" i="1"/>
  <c r="E206" i="1"/>
  <c r="E207" i="1"/>
  <c r="E74" i="1"/>
  <c r="E248" i="1"/>
  <c r="E31" i="1"/>
  <c r="E188" i="1"/>
  <c r="E192" i="1"/>
  <c r="E163" i="1"/>
  <c r="E32" i="1"/>
  <c r="E5" i="1"/>
  <c r="E40" i="1"/>
  <c r="E55" i="1"/>
  <c r="E194" i="1"/>
  <c r="E195" i="1"/>
  <c r="E193" i="1"/>
  <c r="E123" i="1"/>
  <c r="E191" i="1"/>
  <c r="E190" i="1"/>
  <c r="E189" i="1"/>
  <c r="E217" i="1"/>
  <c r="E196" i="1"/>
  <c r="E197" i="1"/>
  <c r="E198" i="1"/>
  <c r="E199" i="1"/>
  <c r="E200" i="1"/>
  <c r="E201" i="1"/>
  <c r="E202" i="1"/>
  <c r="E301" i="1"/>
  <c r="E300" i="1"/>
  <c r="E299" i="1"/>
  <c r="E203" i="1"/>
  <c r="E204" i="1"/>
  <c r="E354" i="1"/>
  <c r="E358" i="1"/>
  <c r="E362" i="1"/>
  <c r="E205" i="1"/>
  <c r="E78" i="1"/>
  <c r="E77" i="1"/>
  <c r="E209" i="1"/>
  <c r="E213" i="1"/>
  <c r="E65" i="1"/>
  <c r="E400" i="1"/>
  <c r="E218" i="1"/>
  <c r="E17" i="1"/>
  <c r="E18" i="1"/>
  <c r="E41" i="1"/>
  <c r="E42" i="1"/>
  <c r="E54" i="1"/>
  <c r="E158" i="1"/>
  <c r="E159" i="1"/>
  <c r="E157" i="1"/>
  <c r="E122" i="1"/>
  <c r="E155" i="1"/>
  <c r="E153" i="1"/>
  <c r="E154" i="1"/>
  <c r="E81" i="1"/>
  <c r="E53" i="1"/>
  <c r="E150" i="1"/>
  <c r="E149" i="1"/>
  <c r="E148" i="1"/>
  <c r="E121" i="1"/>
  <c r="E146" i="1"/>
  <c r="E145" i="1"/>
  <c r="E144" i="1"/>
  <c r="E82" i="1"/>
  <c r="E83" i="1"/>
  <c r="E84" i="1"/>
  <c r="E219" i="1"/>
  <c r="E220" i="1"/>
  <c r="E85" i="1"/>
  <c r="E86" i="1"/>
  <c r="E87" i="1"/>
  <c r="E88" i="1"/>
  <c r="E2" i="1"/>
  <c r="E16" i="1"/>
  <c r="E484" i="1"/>
  <c r="E33" i="1"/>
  <c r="E34" i="1"/>
  <c r="E35" i="1"/>
  <c r="E110" i="1"/>
  <c r="E109" i="1"/>
  <c r="E47" i="1"/>
  <c r="E221" i="1"/>
  <c r="E222" i="1"/>
  <c r="E223" i="1"/>
  <c r="E224" i="1"/>
  <c r="E225" i="1"/>
  <c r="E226" i="1"/>
  <c r="E119" i="1"/>
  <c r="E118" i="1"/>
  <c r="E117" i="1"/>
  <c r="E237" i="1"/>
  <c r="E475" i="1"/>
  <c r="E408" i="1"/>
  <c r="E22" i="1"/>
  <c r="E112" i="1"/>
  <c r="E43" i="1"/>
  <c r="E44" i="1"/>
  <c r="E23" i="1"/>
  <c r="E24" i="1"/>
  <c r="E19" i="1"/>
  <c r="E20" i="1"/>
  <c r="E25" i="1"/>
  <c r="E26" i="1"/>
  <c r="E227" i="1"/>
  <c r="E228" i="1"/>
  <c r="E485" i="1"/>
  <c r="E495" i="1"/>
  <c r="E45" i="1"/>
  <c r="E409" i="1"/>
  <c r="E21" i="1"/>
  <c r="E232" i="1"/>
  <c r="E496" i="1"/>
  <c r="E503" i="1"/>
  <c r="E504" i="1"/>
  <c r="E92" i="1"/>
  <c r="E236" i="1"/>
  <c r="E161" i="1"/>
  <c r="E241" i="1"/>
  <c r="E245" i="1"/>
  <c r="E246" i="1"/>
  <c r="E247" i="1"/>
  <c r="E249" i="1"/>
  <c r="E250" i="1"/>
  <c r="E254" i="1"/>
  <c r="E258" i="1"/>
  <c r="E267" i="1"/>
  <c r="E271" i="1"/>
  <c r="E79" i="1"/>
  <c r="E276" i="1"/>
  <c r="E216" i="1"/>
  <c r="E75" i="1"/>
  <c r="E76" i="1"/>
  <c r="E7" i="1"/>
  <c r="E10" i="1"/>
  <c r="E72" i="1"/>
  <c r="E71" i="1"/>
  <c r="E467" i="1"/>
  <c r="E468" i="1"/>
  <c r="E460" i="1"/>
  <c r="E459" i="1"/>
  <c r="E426" i="1"/>
  <c r="E434" i="1"/>
  <c r="E443" i="1"/>
  <c r="E444" i="1"/>
  <c r="E451" i="1"/>
  <c r="E452" i="1"/>
  <c r="E433" i="1"/>
  <c r="E11" i="1"/>
  <c r="E280" i="1"/>
  <c r="E284" i="1"/>
  <c r="E36" i="1"/>
  <c r="E37" i="1"/>
  <c r="E38" i="1"/>
  <c r="E13" i="1"/>
  <c r="E288" i="1"/>
  <c r="E15" i="1"/>
  <c r="E289" i="1"/>
  <c r="E290" i="1"/>
  <c r="E294" i="1"/>
  <c r="E48" i="1"/>
  <c r="E49" i="1"/>
  <c r="E298" i="1"/>
  <c r="E416" i="1"/>
  <c r="E406" i="1"/>
  <c r="E405" i="1"/>
  <c r="E304" i="1"/>
  <c r="E308" i="1"/>
  <c r="E312" i="1"/>
  <c r="E417" i="1"/>
  <c r="E316" i="1"/>
  <c r="E320" i="1"/>
  <c r="E324" i="1"/>
  <c r="E328" i="1"/>
  <c r="E332" i="1"/>
  <c r="E336" i="1"/>
  <c r="E39" i="1"/>
  <c r="E521" i="1"/>
  <c r="E340" i="1"/>
  <c r="E366" i="1"/>
  <c r="E214" i="1"/>
  <c r="E66" i="1"/>
  <c r="E215" i="1"/>
  <c r="E67" i="1"/>
  <c r="E370" i="1"/>
  <c r="E259" i="1"/>
  <c r="E262" i="1"/>
  <c r="E260" i="1"/>
  <c r="E346" i="1"/>
  <c r="E165" i="1"/>
  <c r="E522" i="1"/>
  <c r="E73" i="1"/>
  <c r="E9" i="1"/>
  <c r="E68" i="1"/>
  <c r="E4" i="1"/>
  <c r="E70" i="1"/>
  <c r="E69" i="1"/>
  <c r="E162" i="1"/>
  <c r="E8" i="1"/>
  <c r="E3" i="1"/>
  <c r="E350" i="1"/>
  <c r="E425" i="1"/>
  <c r="E523" i="1"/>
  <c r="E46" i="1"/>
  <c r="E52" i="1"/>
  <c r="E476" i="1"/>
  <c r="C120" i="1"/>
  <c r="D520" i="1"/>
  <c r="D512" i="1"/>
  <c r="D541" i="1"/>
  <c r="D527" i="1"/>
  <c r="D526" i="1"/>
  <c r="D540" i="1"/>
  <c r="D528" i="1"/>
  <c r="D525" i="1"/>
  <c r="D524" i="1"/>
  <c r="D518" i="1"/>
  <c r="D513" i="1"/>
  <c r="D519" i="1"/>
  <c r="D517" i="1"/>
  <c r="D538" i="1"/>
  <c r="D535" i="1"/>
  <c r="D514" i="1"/>
  <c r="D530" i="1"/>
  <c r="D531" i="1"/>
  <c r="D532" i="1"/>
  <c r="D533" i="1"/>
  <c r="D515" i="1"/>
  <c r="D534" i="1"/>
  <c r="D511" i="1"/>
  <c r="D374" i="1"/>
  <c r="D537" i="1"/>
  <c r="D516" i="1"/>
  <c r="D173" i="1"/>
  <c r="D539" i="1"/>
  <c r="D536" i="1"/>
  <c r="D529" i="1"/>
  <c r="D509" i="1"/>
  <c r="D116" i="1"/>
  <c r="D507" i="1"/>
  <c r="D172" i="1"/>
  <c r="D506" i="1"/>
  <c r="D508" i="1"/>
  <c r="D505" i="1"/>
  <c r="D510" i="1"/>
  <c r="D501" i="1"/>
  <c r="D171" i="1"/>
  <c r="D492" i="1"/>
  <c r="D493" i="1"/>
  <c r="D499" i="1"/>
  <c r="D494" i="1"/>
  <c r="D502" i="1"/>
  <c r="D498" i="1"/>
  <c r="D500" i="1"/>
  <c r="D115" i="1"/>
  <c r="D497" i="1"/>
  <c r="D170" i="1"/>
  <c r="D114" i="1"/>
  <c r="D490" i="1"/>
  <c r="D491" i="1"/>
  <c r="D489" i="1"/>
  <c r="D487" i="1"/>
  <c r="D488" i="1"/>
  <c r="D486" i="1"/>
  <c r="D483" i="1"/>
  <c r="D482" i="1"/>
  <c r="D480" i="1"/>
  <c r="D478" i="1"/>
  <c r="D479" i="1"/>
  <c r="D169" i="1"/>
  <c r="D481" i="1"/>
  <c r="D113" i="1"/>
  <c r="D174" i="1"/>
  <c r="D473" i="1"/>
  <c r="D472" i="1"/>
  <c r="D474" i="1"/>
  <c r="D470" i="1"/>
  <c r="D168" i="1"/>
  <c r="D469" i="1"/>
  <c r="D111" i="1"/>
  <c r="D471" i="1"/>
  <c r="D461" i="1"/>
  <c r="D463" i="1"/>
  <c r="D167" i="1"/>
  <c r="D466" i="1"/>
  <c r="D464" i="1"/>
  <c r="D108" i="1"/>
  <c r="D465" i="1"/>
  <c r="D462" i="1"/>
  <c r="D453" i="1"/>
  <c r="D166" i="1"/>
  <c r="D457" i="1"/>
  <c r="D107" i="1"/>
  <c r="D455" i="1"/>
  <c r="D458" i="1"/>
  <c r="D456" i="1"/>
  <c r="D454" i="1"/>
  <c r="D160" i="1"/>
  <c r="D445" i="1"/>
  <c r="D446" i="1"/>
  <c r="D450" i="1"/>
  <c r="D442" i="1"/>
  <c r="D448" i="1"/>
  <c r="D106" i="1"/>
  <c r="D447" i="1"/>
  <c r="D449" i="1"/>
  <c r="D441" i="1"/>
  <c r="D104" i="1"/>
  <c r="D438" i="1"/>
  <c r="D156" i="1"/>
  <c r="D435" i="1"/>
  <c r="D439" i="1"/>
  <c r="D436" i="1"/>
  <c r="D440" i="1"/>
  <c r="D437" i="1"/>
  <c r="D430" i="1"/>
  <c r="D103" i="1"/>
  <c r="D428" i="1"/>
  <c r="D427" i="1"/>
  <c r="D431" i="1"/>
  <c r="D152" i="1"/>
  <c r="D432" i="1"/>
  <c r="D429" i="1"/>
  <c r="D94" i="1"/>
  <c r="D423" i="1"/>
  <c r="D420" i="1"/>
  <c r="D418" i="1"/>
  <c r="D102" i="1"/>
  <c r="D421" i="1"/>
  <c r="D151" i="1"/>
  <c r="D422" i="1"/>
  <c r="D419" i="1"/>
  <c r="D147" i="1"/>
  <c r="D410" i="1"/>
  <c r="D412" i="1"/>
  <c r="D411" i="1"/>
  <c r="D101" i="1"/>
  <c r="D415" i="1"/>
  <c r="D414" i="1"/>
  <c r="D413" i="1"/>
  <c r="D407" i="1"/>
  <c r="D12" i="1"/>
  <c r="D175" i="1"/>
  <c r="D404" i="1"/>
  <c r="D402" i="1"/>
  <c r="D143" i="1"/>
  <c r="D401" i="1"/>
  <c r="D403" i="1"/>
  <c r="D100" i="1"/>
  <c r="D399" i="1"/>
  <c r="D397" i="1"/>
  <c r="D398" i="1"/>
  <c r="D394" i="1"/>
  <c r="D395" i="1"/>
  <c r="D391" i="1"/>
  <c r="D393" i="1"/>
  <c r="D392" i="1"/>
  <c r="D142" i="1"/>
  <c r="D387" i="1"/>
  <c r="D388" i="1"/>
  <c r="D389" i="1"/>
  <c r="D99" i="1"/>
  <c r="D141" i="1"/>
  <c r="D383" i="1"/>
  <c r="D384" i="1"/>
  <c r="D385" i="1"/>
  <c r="D380" i="1"/>
  <c r="D379" i="1"/>
  <c r="D98" i="1"/>
  <c r="D381" i="1"/>
  <c r="D140" i="1"/>
  <c r="D377" i="1"/>
  <c r="D375" i="1"/>
  <c r="D376" i="1"/>
  <c r="D97" i="1"/>
  <c r="D371" i="1"/>
  <c r="D373" i="1"/>
  <c r="D372" i="1"/>
  <c r="D367" i="1"/>
  <c r="D139" i="1"/>
  <c r="D369" i="1"/>
  <c r="D368" i="1"/>
  <c r="D96" i="1"/>
  <c r="D364" i="1"/>
  <c r="D363" i="1"/>
  <c r="D365" i="1"/>
  <c r="D361" i="1"/>
  <c r="D138" i="1"/>
  <c r="D359" i="1"/>
  <c r="D360" i="1"/>
  <c r="D356" i="1"/>
  <c r="D357" i="1"/>
  <c r="D355" i="1"/>
  <c r="D95" i="1"/>
  <c r="D353" i="1"/>
  <c r="D352" i="1"/>
  <c r="D351" i="1"/>
  <c r="D137" i="1"/>
  <c r="D348" i="1"/>
  <c r="D349" i="1"/>
  <c r="D93" i="1"/>
  <c r="D347" i="1"/>
  <c r="D344" i="1"/>
  <c r="D345" i="1"/>
  <c r="D341" i="1"/>
  <c r="D342" i="1"/>
  <c r="D136" i="1"/>
  <c r="D343" i="1"/>
  <c r="D338" i="1"/>
  <c r="D337" i="1"/>
  <c r="D91" i="1"/>
  <c r="D339" i="1"/>
  <c r="D333" i="1"/>
  <c r="D135" i="1"/>
  <c r="D334" i="1"/>
  <c r="D335" i="1"/>
  <c r="D331" i="1"/>
  <c r="D329" i="1"/>
  <c r="D90" i="1"/>
  <c r="D330" i="1"/>
  <c r="D134" i="1"/>
  <c r="D327" i="1"/>
  <c r="D326" i="1"/>
  <c r="D325" i="1"/>
  <c r="D89" i="1"/>
  <c r="D321" i="1"/>
  <c r="D322" i="1"/>
  <c r="D323" i="1"/>
  <c r="D319" i="1"/>
  <c r="D133" i="1"/>
  <c r="D317" i="1"/>
  <c r="D318" i="1"/>
  <c r="D80" i="1"/>
  <c r="D313" i="1"/>
  <c r="D314" i="1"/>
  <c r="D315" i="1"/>
  <c r="D132" i="1"/>
  <c r="D311" i="1"/>
  <c r="D309" i="1"/>
  <c r="D310" i="1"/>
  <c r="D64" i="1"/>
  <c r="D307" i="1"/>
  <c r="D305" i="1"/>
  <c r="D306" i="1"/>
  <c r="D303" i="1"/>
  <c r="D302" i="1"/>
  <c r="D176" i="1"/>
  <c r="D177" i="1"/>
  <c r="D178" i="1"/>
  <c r="D131" i="1"/>
  <c r="D297" i="1"/>
  <c r="D295" i="1"/>
  <c r="D296" i="1"/>
  <c r="D63" i="1"/>
  <c r="D293" i="1"/>
  <c r="D292" i="1"/>
  <c r="D291" i="1"/>
  <c r="D378" i="1"/>
  <c r="D179" i="1"/>
  <c r="D130" i="1"/>
  <c r="D287" i="1"/>
  <c r="D286" i="1"/>
  <c r="D285" i="1"/>
  <c r="D62" i="1"/>
  <c r="D282" i="1"/>
  <c r="D283" i="1"/>
  <c r="D281" i="1"/>
  <c r="D129" i="1"/>
  <c r="D279" i="1"/>
  <c r="D277" i="1"/>
  <c r="D278" i="1"/>
  <c r="D61" i="1"/>
  <c r="D274" i="1"/>
  <c r="D275" i="1"/>
  <c r="D273" i="1"/>
  <c r="D382" i="1"/>
  <c r="D128" i="1"/>
  <c r="D270" i="1"/>
  <c r="D269" i="1"/>
  <c r="D268" i="1"/>
  <c r="D60" i="1"/>
  <c r="D266" i="1"/>
  <c r="D265" i="1"/>
  <c r="D264" i="1"/>
  <c r="D263" i="1"/>
  <c r="D386" i="1"/>
  <c r="D261" i="1"/>
  <c r="D390" i="1"/>
  <c r="D396" i="1"/>
  <c r="D59" i="1"/>
  <c r="D256" i="1"/>
  <c r="D257" i="1"/>
  <c r="D255" i="1"/>
  <c r="D127" i="1"/>
  <c r="D253" i="1"/>
  <c r="D252" i="1"/>
  <c r="D251" i="1"/>
  <c r="D180" i="1"/>
  <c r="D27" i="1"/>
  <c r="D28" i="1"/>
  <c r="D477" i="1"/>
  <c r="D181" i="1"/>
  <c r="D58" i="1"/>
  <c r="D244" i="1"/>
  <c r="D243" i="1"/>
  <c r="D242" i="1"/>
  <c r="D126" i="1"/>
  <c r="D240" i="1"/>
  <c r="D239" i="1"/>
  <c r="D238" i="1"/>
  <c r="D182" i="1"/>
  <c r="D57" i="1"/>
  <c r="D234" i="1"/>
  <c r="D235" i="1"/>
  <c r="D233" i="1"/>
  <c r="D125" i="1"/>
  <c r="D231" i="1"/>
  <c r="D230" i="1"/>
  <c r="D229" i="1"/>
  <c r="D183" i="1"/>
  <c r="D184" i="1"/>
  <c r="D185" i="1"/>
  <c r="D186" i="1"/>
  <c r="D187" i="1"/>
  <c r="D424" i="1"/>
  <c r="D105" i="1"/>
  <c r="D14" i="1"/>
  <c r="D6" i="1"/>
  <c r="D29" i="1"/>
  <c r="D30" i="1"/>
  <c r="D50" i="1"/>
  <c r="D51" i="1"/>
  <c r="D272" i="1"/>
  <c r="D56" i="1"/>
  <c r="D212" i="1"/>
  <c r="D211" i="1"/>
  <c r="D210" i="1"/>
  <c r="D124" i="1"/>
  <c r="D208" i="1"/>
  <c r="D206" i="1"/>
  <c r="D207" i="1"/>
  <c r="D74" i="1"/>
  <c r="D248" i="1"/>
  <c r="D31" i="1"/>
  <c r="D188" i="1"/>
  <c r="D192" i="1"/>
  <c r="D163" i="1"/>
  <c r="D32" i="1"/>
  <c r="D5" i="1"/>
  <c r="D40" i="1"/>
  <c r="D55" i="1"/>
  <c r="D194" i="1"/>
  <c r="D195" i="1"/>
  <c r="D193" i="1"/>
  <c r="D123" i="1"/>
  <c r="D191" i="1"/>
  <c r="D190" i="1"/>
  <c r="D189" i="1"/>
  <c r="D217" i="1"/>
  <c r="D196" i="1"/>
  <c r="D197" i="1"/>
  <c r="D198" i="1"/>
  <c r="D199" i="1"/>
  <c r="D200" i="1"/>
  <c r="D201" i="1"/>
  <c r="D202" i="1"/>
  <c r="D301" i="1"/>
  <c r="D300" i="1"/>
  <c r="D299" i="1"/>
  <c r="D203" i="1"/>
  <c r="D204" i="1"/>
  <c r="D354" i="1"/>
  <c r="D358" i="1"/>
  <c r="D362" i="1"/>
  <c r="D205" i="1"/>
  <c r="D78" i="1"/>
  <c r="D77" i="1"/>
  <c r="D209" i="1"/>
  <c r="D213" i="1"/>
  <c r="D65" i="1"/>
  <c r="D400" i="1"/>
  <c r="D218" i="1"/>
  <c r="D17" i="1"/>
  <c r="D18" i="1"/>
  <c r="D41" i="1"/>
  <c r="D42" i="1"/>
  <c r="D54" i="1"/>
  <c r="D158" i="1"/>
  <c r="D159" i="1"/>
  <c r="D157" i="1"/>
  <c r="D122" i="1"/>
  <c r="D155" i="1"/>
  <c r="D153" i="1"/>
  <c r="D154" i="1"/>
  <c r="D81" i="1"/>
  <c r="D53" i="1"/>
  <c r="D150" i="1"/>
  <c r="D149" i="1"/>
  <c r="D148" i="1"/>
  <c r="D121" i="1"/>
  <c r="D146" i="1"/>
  <c r="D145" i="1"/>
  <c r="D144" i="1"/>
  <c r="D82" i="1"/>
  <c r="D83" i="1"/>
  <c r="D84" i="1"/>
  <c r="D219" i="1"/>
  <c r="D220" i="1"/>
  <c r="D85" i="1"/>
  <c r="D86" i="1"/>
  <c r="D87" i="1"/>
  <c r="D88" i="1"/>
  <c r="D2" i="1"/>
  <c r="D16" i="1"/>
  <c r="D33" i="1"/>
  <c r="D34" i="1"/>
  <c r="D35" i="1"/>
  <c r="D110" i="1"/>
  <c r="D109" i="1"/>
  <c r="D47" i="1"/>
  <c r="D221" i="1"/>
  <c r="D222" i="1"/>
  <c r="D223" i="1"/>
  <c r="D224" i="1"/>
  <c r="D225" i="1"/>
  <c r="D226" i="1"/>
  <c r="D119" i="1"/>
  <c r="D118" i="1"/>
  <c r="D117" i="1"/>
  <c r="D237" i="1"/>
  <c r="D475" i="1"/>
  <c r="D408" i="1"/>
  <c r="D22" i="1"/>
  <c r="D112" i="1"/>
  <c r="D43" i="1"/>
  <c r="D44" i="1"/>
  <c r="D23" i="1"/>
  <c r="D24" i="1"/>
  <c r="D19" i="1"/>
  <c r="D20" i="1"/>
  <c r="D25" i="1"/>
  <c r="D26" i="1"/>
  <c r="D227" i="1"/>
  <c r="D228" i="1"/>
  <c r="D45" i="1"/>
  <c r="D409" i="1"/>
  <c r="D21" i="1"/>
  <c r="D232" i="1"/>
  <c r="D496" i="1"/>
  <c r="D504" i="1"/>
  <c r="D92" i="1"/>
  <c r="D236" i="1"/>
  <c r="D161" i="1"/>
  <c r="D241" i="1"/>
  <c r="D245" i="1"/>
  <c r="D246" i="1"/>
  <c r="D247" i="1"/>
  <c r="D249" i="1"/>
  <c r="D250" i="1"/>
  <c r="D254" i="1"/>
  <c r="D258" i="1"/>
  <c r="D267" i="1"/>
  <c r="D271" i="1"/>
  <c r="D79" i="1"/>
  <c r="D276" i="1"/>
  <c r="D216" i="1"/>
  <c r="D75" i="1"/>
  <c r="D76" i="1"/>
  <c r="D7" i="1"/>
  <c r="D10" i="1"/>
  <c r="D72" i="1"/>
  <c r="D71" i="1"/>
  <c r="D467" i="1"/>
  <c r="D468" i="1"/>
  <c r="D460" i="1"/>
  <c r="D459" i="1"/>
  <c r="D426" i="1"/>
  <c r="D434" i="1"/>
  <c r="D443" i="1"/>
  <c r="D444" i="1"/>
  <c r="D451" i="1"/>
  <c r="D452" i="1"/>
  <c r="D433" i="1"/>
  <c r="D11" i="1"/>
  <c r="D280" i="1"/>
  <c r="D284" i="1"/>
  <c r="D36" i="1"/>
  <c r="D37" i="1"/>
  <c r="D38" i="1"/>
  <c r="D13" i="1"/>
  <c r="D288" i="1"/>
  <c r="D15" i="1"/>
  <c r="D289" i="1"/>
  <c r="D290" i="1"/>
  <c r="D294" i="1"/>
  <c r="D48" i="1"/>
  <c r="D49" i="1"/>
  <c r="D298" i="1"/>
  <c r="D416" i="1"/>
  <c r="D406" i="1"/>
  <c r="D405" i="1"/>
  <c r="D304" i="1"/>
  <c r="D308" i="1"/>
  <c r="D312" i="1"/>
  <c r="D417" i="1"/>
  <c r="D316" i="1"/>
  <c r="D320" i="1"/>
  <c r="D324" i="1"/>
  <c r="D328" i="1"/>
  <c r="D332" i="1"/>
  <c r="D336" i="1"/>
  <c r="D39" i="1"/>
  <c r="D521" i="1"/>
  <c r="D340" i="1"/>
  <c r="D366" i="1"/>
  <c r="D214" i="1"/>
  <c r="D66" i="1"/>
  <c r="D215" i="1"/>
  <c r="D67" i="1"/>
  <c r="D370" i="1"/>
  <c r="D259" i="1"/>
  <c r="D262" i="1"/>
  <c r="D260" i="1"/>
  <c r="D346" i="1"/>
  <c r="D73" i="1"/>
  <c r="D9" i="1"/>
  <c r="D68" i="1"/>
  <c r="D4" i="1"/>
  <c r="D70" i="1"/>
  <c r="D69" i="1"/>
  <c r="D8" i="1"/>
  <c r="D3" i="1"/>
  <c r="D350" i="1"/>
  <c r="D425" i="1"/>
  <c r="D46" i="1"/>
  <c r="D52" i="1"/>
  <c r="D476" i="1"/>
  <c r="D120" i="1"/>
  <c r="I520" i="1"/>
  <c r="I512" i="1"/>
  <c r="I541" i="1"/>
  <c r="I527" i="1"/>
  <c r="I526" i="1"/>
  <c r="I540" i="1"/>
  <c r="I528" i="1"/>
  <c r="I525" i="1"/>
  <c r="I524" i="1"/>
  <c r="I518" i="1"/>
  <c r="I513" i="1"/>
  <c r="I519" i="1"/>
  <c r="I517" i="1"/>
  <c r="I538" i="1"/>
  <c r="I535" i="1"/>
  <c r="I514" i="1"/>
  <c r="I530" i="1"/>
  <c r="I531" i="1"/>
  <c r="I532" i="1"/>
  <c r="I533" i="1"/>
  <c r="I515" i="1"/>
  <c r="I534" i="1"/>
  <c r="I511" i="1"/>
  <c r="I374" i="1"/>
  <c r="I537" i="1"/>
  <c r="I516" i="1"/>
  <c r="I173" i="1"/>
  <c r="I539" i="1"/>
  <c r="I536" i="1"/>
  <c r="I529" i="1"/>
  <c r="I509" i="1"/>
  <c r="I116" i="1"/>
  <c r="I507" i="1"/>
  <c r="I172" i="1"/>
  <c r="I506" i="1"/>
  <c r="I508" i="1"/>
  <c r="I505" i="1"/>
  <c r="I510" i="1"/>
  <c r="I501" i="1"/>
  <c r="I171" i="1"/>
  <c r="I492" i="1"/>
  <c r="I493" i="1"/>
  <c r="I499" i="1"/>
  <c r="I494" i="1"/>
  <c r="I502" i="1"/>
  <c r="I498" i="1"/>
  <c r="I500" i="1"/>
  <c r="I115" i="1"/>
  <c r="I497" i="1"/>
  <c r="I170" i="1"/>
  <c r="I114" i="1"/>
  <c r="I490" i="1"/>
  <c r="I491" i="1"/>
  <c r="I489" i="1"/>
  <c r="I487" i="1"/>
  <c r="I488" i="1"/>
  <c r="I486" i="1"/>
  <c r="I483" i="1"/>
  <c r="I482" i="1"/>
  <c r="I480" i="1"/>
  <c r="I478" i="1"/>
  <c r="I479" i="1"/>
  <c r="I169" i="1"/>
  <c r="I481" i="1"/>
  <c r="I113" i="1"/>
  <c r="I475" i="1"/>
  <c r="I473" i="1"/>
  <c r="I472" i="1"/>
  <c r="I474" i="1"/>
  <c r="I470" i="1"/>
  <c r="I168" i="1"/>
  <c r="I469" i="1"/>
  <c r="I111" i="1"/>
  <c r="I471" i="1"/>
  <c r="I461" i="1"/>
  <c r="I463" i="1"/>
  <c r="I167" i="1"/>
  <c r="I466" i="1"/>
  <c r="I464" i="1"/>
  <c r="I108" i="1"/>
  <c r="I465" i="1"/>
  <c r="I462" i="1"/>
  <c r="I453" i="1"/>
  <c r="I166" i="1"/>
  <c r="I457" i="1"/>
  <c r="I107" i="1"/>
  <c r="I455" i="1"/>
  <c r="I458" i="1"/>
  <c r="I456" i="1"/>
  <c r="I454" i="1"/>
  <c r="I160" i="1"/>
  <c r="I445" i="1"/>
  <c r="I446" i="1"/>
  <c r="I450" i="1"/>
  <c r="I442" i="1"/>
  <c r="I448" i="1"/>
  <c r="I106" i="1"/>
  <c r="I447" i="1"/>
  <c r="I449" i="1"/>
  <c r="I441" i="1"/>
  <c r="I104" i="1"/>
  <c r="I438" i="1"/>
  <c r="I156" i="1"/>
  <c r="I435" i="1"/>
  <c r="I439" i="1"/>
  <c r="I436" i="1"/>
  <c r="I440" i="1"/>
  <c r="I437" i="1"/>
  <c r="I430" i="1"/>
  <c r="I103" i="1"/>
  <c r="I428" i="1"/>
  <c r="I427" i="1"/>
  <c r="I431" i="1"/>
  <c r="I152" i="1"/>
  <c r="I432" i="1"/>
  <c r="I429" i="1"/>
  <c r="I424" i="1"/>
  <c r="I423" i="1"/>
  <c r="I420" i="1"/>
  <c r="I418" i="1"/>
  <c r="I102" i="1"/>
  <c r="I421" i="1"/>
  <c r="I151" i="1"/>
  <c r="I422" i="1"/>
  <c r="I419" i="1"/>
  <c r="I147" i="1"/>
  <c r="I410" i="1"/>
  <c r="I412" i="1"/>
  <c r="I411" i="1"/>
  <c r="I101" i="1"/>
  <c r="I415" i="1"/>
  <c r="I414" i="1"/>
  <c r="I413" i="1"/>
  <c r="I407" i="1"/>
  <c r="I406" i="1"/>
  <c r="I405" i="1"/>
  <c r="I404" i="1"/>
  <c r="I402" i="1"/>
  <c r="I143" i="1"/>
  <c r="I401" i="1"/>
  <c r="I403" i="1"/>
  <c r="I100" i="1"/>
  <c r="I399" i="1"/>
  <c r="I397" i="1"/>
  <c r="I398" i="1"/>
  <c r="I394" i="1"/>
  <c r="I395" i="1"/>
  <c r="I391" i="1"/>
  <c r="I393" i="1"/>
  <c r="I392" i="1"/>
  <c r="I142" i="1"/>
  <c r="I387" i="1"/>
  <c r="I388" i="1"/>
  <c r="I389" i="1"/>
  <c r="I99" i="1"/>
  <c r="I141" i="1"/>
  <c r="I383" i="1"/>
  <c r="I384" i="1"/>
  <c r="I385" i="1"/>
  <c r="I380" i="1"/>
  <c r="I379" i="1"/>
  <c r="I98" i="1"/>
  <c r="I381" i="1"/>
  <c r="I140" i="1"/>
  <c r="I377" i="1"/>
  <c r="I375" i="1"/>
  <c r="I376" i="1"/>
  <c r="I97" i="1"/>
  <c r="I371" i="1"/>
  <c r="I373" i="1"/>
  <c r="I372" i="1"/>
  <c r="I367" i="1"/>
  <c r="I139" i="1"/>
  <c r="I369" i="1"/>
  <c r="I368" i="1"/>
  <c r="I96" i="1"/>
  <c r="I364" i="1"/>
  <c r="I363" i="1"/>
  <c r="I365" i="1"/>
  <c r="I361" i="1"/>
  <c r="I138" i="1"/>
  <c r="I359" i="1"/>
  <c r="I360" i="1"/>
  <c r="I356" i="1"/>
  <c r="I357" i="1"/>
  <c r="I355" i="1"/>
  <c r="I95" i="1"/>
  <c r="I353" i="1"/>
  <c r="I352" i="1"/>
  <c r="I351" i="1"/>
  <c r="I137" i="1"/>
  <c r="I348" i="1"/>
  <c r="I349" i="1"/>
  <c r="I93" i="1"/>
  <c r="I347" i="1"/>
  <c r="I344" i="1"/>
  <c r="I345" i="1"/>
  <c r="I341" i="1"/>
  <c r="I342" i="1"/>
  <c r="I136" i="1"/>
  <c r="I343" i="1"/>
  <c r="I338" i="1"/>
  <c r="I337" i="1"/>
  <c r="I91" i="1"/>
  <c r="I339" i="1"/>
  <c r="I333" i="1"/>
  <c r="I135" i="1"/>
  <c r="I334" i="1"/>
  <c r="I335" i="1"/>
  <c r="I331" i="1"/>
  <c r="I329" i="1"/>
  <c r="I90" i="1"/>
  <c r="I330" i="1"/>
  <c r="I134" i="1"/>
  <c r="I327" i="1"/>
  <c r="I326" i="1"/>
  <c r="I325" i="1"/>
  <c r="I89" i="1"/>
  <c r="I321" i="1"/>
  <c r="I322" i="1"/>
  <c r="I323" i="1"/>
  <c r="I319" i="1"/>
  <c r="I133" i="1"/>
  <c r="I317" i="1"/>
  <c r="I318" i="1"/>
  <c r="I80" i="1"/>
  <c r="I313" i="1"/>
  <c r="I314" i="1"/>
  <c r="I315" i="1"/>
  <c r="I132" i="1"/>
  <c r="I311" i="1"/>
  <c r="I309" i="1"/>
  <c r="I310" i="1"/>
  <c r="I64" i="1"/>
  <c r="I307" i="1"/>
  <c r="I305" i="1"/>
  <c r="I306" i="1"/>
  <c r="I303" i="1"/>
  <c r="I302" i="1"/>
  <c r="I301" i="1"/>
  <c r="I300" i="1"/>
  <c r="I299" i="1"/>
  <c r="I131" i="1"/>
  <c r="I297" i="1"/>
  <c r="I295" i="1"/>
  <c r="I296" i="1"/>
  <c r="I63" i="1"/>
  <c r="I293" i="1"/>
  <c r="I292" i="1"/>
  <c r="I291" i="1"/>
  <c r="I358" i="1"/>
  <c r="I354" i="1"/>
  <c r="I130" i="1"/>
  <c r="I287" i="1"/>
  <c r="I286" i="1"/>
  <c r="I285" i="1"/>
  <c r="I62" i="1"/>
  <c r="I282" i="1"/>
  <c r="I283" i="1"/>
  <c r="I281" i="1"/>
  <c r="I129" i="1"/>
  <c r="I279" i="1"/>
  <c r="I277" i="1"/>
  <c r="I278" i="1"/>
  <c r="I61" i="1"/>
  <c r="I274" i="1"/>
  <c r="I275" i="1"/>
  <c r="I273" i="1"/>
  <c r="I272" i="1"/>
  <c r="I128" i="1"/>
  <c r="I270" i="1"/>
  <c r="I269" i="1"/>
  <c r="I268" i="1"/>
  <c r="I60" i="1"/>
  <c r="I266" i="1"/>
  <c r="I265" i="1"/>
  <c r="I264" i="1"/>
  <c r="I263" i="1"/>
  <c r="I262" i="1"/>
  <c r="I261" i="1"/>
  <c r="I260" i="1"/>
  <c r="I259" i="1"/>
  <c r="I59" i="1"/>
  <c r="I256" i="1"/>
  <c r="I257" i="1"/>
  <c r="I255" i="1"/>
  <c r="I127" i="1"/>
  <c r="I253" i="1"/>
  <c r="I252" i="1"/>
  <c r="I251" i="1"/>
  <c r="I202" i="1"/>
  <c r="I362" i="1"/>
  <c r="I248" i="1"/>
  <c r="I271" i="1"/>
  <c r="I276" i="1"/>
  <c r="I58" i="1"/>
  <c r="I244" i="1"/>
  <c r="I243" i="1"/>
  <c r="I242" i="1"/>
  <c r="I126" i="1"/>
  <c r="I240" i="1"/>
  <c r="I239" i="1"/>
  <c r="I238" i="1"/>
  <c r="I237" i="1"/>
  <c r="I57" i="1"/>
  <c r="I234" i="1"/>
  <c r="I235" i="1"/>
  <c r="I233" i="1"/>
  <c r="I125" i="1"/>
  <c r="I231" i="1"/>
  <c r="I230" i="1"/>
  <c r="I229" i="1"/>
  <c r="I400" i="1"/>
  <c r="I386" i="1"/>
  <c r="I216" i="1"/>
  <c r="I217" i="1"/>
  <c r="I409" i="1"/>
  <c r="I417" i="1"/>
  <c r="I378" i="1"/>
  <c r="I390" i="1"/>
  <c r="I382" i="1"/>
  <c r="I396" i="1"/>
  <c r="I408" i="1"/>
  <c r="I425" i="1"/>
  <c r="I416" i="1"/>
  <c r="I214" i="1"/>
  <c r="I215" i="1"/>
  <c r="I56" i="1"/>
  <c r="I212" i="1"/>
  <c r="I211" i="1"/>
  <c r="I210" i="1"/>
  <c r="I124" i="1"/>
  <c r="I208" i="1"/>
  <c r="I206" i="1"/>
  <c r="I207" i="1"/>
  <c r="I205" i="1"/>
  <c r="I267" i="1"/>
  <c r="I336" i="1"/>
  <c r="I221" i="1"/>
  <c r="I204" i="1"/>
  <c r="I183" i="1"/>
  <c r="I225" i="1"/>
  <c r="I222" i="1"/>
  <c r="I370" i="1"/>
  <c r="I55" i="1"/>
  <c r="I194" i="1"/>
  <c r="I195" i="1"/>
  <c r="I193" i="1"/>
  <c r="I123" i="1"/>
  <c r="I191" i="1"/>
  <c r="I190" i="1"/>
  <c r="I189" i="1"/>
  <c r="I224" i="1"/>
  <c r="I223" i="1"/>
  <c r="I218" i="1"/>
  <c r="I226" i="1"/>
  <c r="I284" i="1"/>
  <c r="I280" i="1"/>
  <c r="I236" i="1"/>
  <c r="I308" i="1"/>
  <c r="I288" i="1"/>
  <c r="I188" i="1"/>
  <c r="I298" i="1"/>
  <c r="I186" i="1"/>
  <c r="I192" i="1"/>
  <c r="I477" i="1"/>
  <c r="I485" i="1"/>
  <c r="I163" i="1"/>
  <c r="I484" i="1"/>
  <c r="I521" i="1"/>
  <c r="I496" i="1"/>
  <c r="I162" i="1"/>
  <c r="I504" i="1"/>
  <c r="I503" i="1"/>
  <c r="I522" i="1"/>
  <c r="I495" i="1"/>
  <c r="I523" i="1"/>
  <c r="I165" i="1"/>
  <c r="I164" i="1"/>
  <c r="I161" i="1"/>
  <c r="I54" i="1"/>
  <c r="I158" i="1"/>
  <c r="I159" i="1"/>
  <c r="I157" i="1"/>
  <c r="I122" i="1"/>
  <c r="I155" i="1"/>
  <c r="I153" i="1"/>
  <c r="I154" i="1"/>
  <c r="I340" i="1"/>
  <c r="I53" i="1"/>
  <c r="I150" i="1"/>
  <c r="I149" i="1"/>
  <c r="I148" i="1"/>
  <c r="I121" i="1"/>
  <c r="I146" i="1"/>
  <c r="I145" i="1"/>
  <c r="I144" i="1"/>
  <c r="I328" i="1"/>
  <c r="I324" i="1"/>
  <c r="I312" i="1"/>
  <c r="I181" i="1"/>
  <c r="I203" i="1"/>
  <c r="I346" i="1"/>
  <c r="I175" i="1"/>
  <c r="I332" i="1"/>
  <c r="I290" i="1"/>
  <c r="I180" i="1"/>
  <c r="I219" i="1"/>
  <c r="I187" i="1"/>
  <c r="I179" i="1"/>
  <c r="I241" i="1"/>
  <c r="I245" i="1"/>
  <c r="I294" i="1"/>
  <c r="I232" i="1"/>
  <c r="I289" i="1"/>
  <c r="I246" i="1"/>
  <c r="I228" i="1"/>
  <c r="I258" i="1"/>
  <c r="I249" i="1"/>
  <c r="I250" i="1"/>
  <c r="I254" i="1"/>
  <c r="I119" i="1"/>
  <c r="I118" i="1"/>
  <c r="I117" i="1"/>
  <c r="I178" i="1"/>
  <c r="I350" i="1"/>
  <c r="I201" i="1"/>
  <c r="I320" i="1"/>
  <c r="I112" i="1"/>
  <c r="I184" i="1"/>
  <c r="I110" i="1"/>
  <c r="I109" i="1"/>
  <c r="I200" i="1"/>
  <c r="I199" i="1"/>
  <c r="I209" i="1"/>
  <c r="I105" i="1"/>
  <c r="I198" i="1"/>
  <c r="I182" i="1"/>
  <c r="I227" i="1"/>
  <c r="I213" i="1"/>
  <c r="I176" i="1"/>
  <c r="I316" i="1"/>
  <c r="I177" i="1"/>
  <c r="I247" i="1"/>
  <c r="I174" i="1"/>
  <c r="I220" i="1"/>
  <c r="I94" i="1"/>
  <c r="I196" i="1"/>
  <c r="I92" i="1"/>
  <c r="I185" i="1"/>
  <c r="I197" i="1"/>
  <c r="I81" i="1"/>
  <c r="I83" i="1"/>
  <c r="I87" i="1"/>
  <c r="I47" i="1"/>
  <c r="I85" i="1"/>
  <c r="I82" i="1"/>
  <c r="I86" i="1"/>
  <c r="I84" i="1"/>
  <c r="I88" i="1"/>
  <c r="I304" i="1"/>
  <c r="I79" i="1"/>
  <c r="I78" i="1"/>
  <c r="I77" i="1"/>
  <c r="I75" i="1"/>
  <c r="I76" i="1"/>
  <c r="I74" i="1"/>
  <c r="I73" i="1"/>
  <c r="I72" i="1"/>
  <c r="I71" i="1"/>
  <c r="I467" i="1"/>
  <c r="I468" i="1"/>
  <c r="I460" i="1"/>
  <c r="I459" i="1"/>
  <c r="I426" i="1"/>
  <c r="I434" i="1"/>
  <c r="I443" i="1"/>
  <c r="I444" i="1"/>
  <c r="I451" i="1"/>
  <c r="I452" i="1"/>
  <c r="I433" i="1"/>
  <c r="I2" i="1"/>
  <c r="I37" i="1"/>
  <c r="I67" i="1"/>
  <c r="I41" i="1"/>
  <c r="I68" i="1"/>
  <c r="I27" i="1"/>
  <c r="I13" i="1"/>
  <c r="I29" i="1"/>
  <c r="I15" i="1"/>
  <c r="I19" i="1"/>
  <c r="I17" i="1"/>
  <c r="I33" i="1"/>
  <c r="I38" i="1"/>
  <c r="I50" i="1"/>
  <c r="I44" i="1"/>
  <c r="I43" i="1"/>
  <c r="I25" i="1"/>
  <c r="I26" i="1"/>
  <c r="I24" i="1"/>
  <c r="I22" i="1"/>
  <c r="I23" i="1"/>
  <c r="I21" i="1"/>
  <c r="I366" i="1"/>
  <c r="I32" i="1"/>
  <c r="I4" i="1"/>
  <c r="I6" i="1"/>
  <c r="I48" i="1"/>
  <c r="I49" i="1"/>
  <c r="I66" i="1"/>
  <c r="I46" i="1"/>
  <c r="I20" i="1"/>
  <c r="I45" i="1"/>
  <c r="I34" i="1"/>
  <c r="I42" i="1"/>
  <c r="I51" i="1"/>
  <c r="I30" i="1"/>
  <c r="I14" i="1"/>
  <c r="I28" i="1"/>
  <c r="I12" i="1"/>
  <c r="I18" i="1"/>
  <c r="I39" i="1"/>
  <c r="I65" i="1"/>
  <c r="I11" i="1"/>
  <c r="I10" i="1"/>
  <c r="I9" i="1"/>
  <c r="I31" i="1"/>
  <c r="I36" i="1"/>
  <c r="I70" i="1"/>
  <c r="I69" i="1"/>
  <c r="I40" i="1"/>
  <c r="I35" i="1"/>
  <c r="I3" i="1"/>
  <c r="I7" i="1"/>
  <c r="I8" i="1"/>
  <c r="I5" i="1"/>
  <c r="I16" i="1"/>
  <c r="I52" i="1"/>
  <c r="I476" i="1"/>
  <c r="I120" i="1"/>
</calcChain>
</file>

<file path=xl/sharedStrings.xml><?xml version="1.0" encoding="utf-8"?>
<sst xmlns="http://schemas.openxmlformats.org/spreadsheetml/2006/main" count="4613" uniqueCount="1424">
  <si>
    <t>Null Count</t>
  </si>
  <si>
    <t>Null Percent</t>
  </si>
  <si>
    <t>forward_thirtysix_month_return</t>
  </si>
  <si>
    <t>FISCAL_MONTH</t>
  </si>
  <si>
    <t>INTERNAL_CODE</t>
  </si>
  <si>
    <t>ADJUSTMENT</t>
  </si>
  <si>
    <t>NUMBER_OF_EST</t>
  </si>
  <si>
    <t>CONSENSUS_STD</t>
  </si>
  <si>
    <t>past_thirtysix_month_trfm</t>
  </si>
  <si>
    <t>SURPRISE_PCT</t>
  </si>
  <si>
    <t>CONSENSUS_EPS</t>
  </si>
  <si>
    <t>ACTUAL_EPS</t>
  </si>
  <si>
    <t>REFERENCE_PERIOD</t>
  </si>
  <si>
    <t>ZID</t>
  </si>
  <si>
    <t>REPORT_DATE</t>
  </si>
  <si>
    <t>ENTRY_DATE</t>
  </si>
  <si>
    <t>past_thirtysix_month_ajexm</t>
  </si>
  <si>
    <t>forward_thirtysix_month_ajexm</t>
  </si>
  <si>
    <t>csfsm</t>
  </si>
  <si>
    <t>sph100</t>
  </si>
  <si>
    <t>sphcusip</t>
  </si>
  <si>
    <t>sphiid</t>
  </si>
  <si>
    <t>sphmid</t>
  </si>
  <si>
    <t>sphname</t>
  </si>
  <si>
    <t>sphsec</t>
  </si>
  <si>
    <t>sphtic</t>
  </si>
  <si>
    <t>sphvg</t>
  </si>
  <si>
    <t>forward_thirtysix_month_trfm</t>
  </si>
  <si>
    <t>NAME</t>
  </si>
  <si>
    <t>past_thirtysix_month_return</t>
  </si>
  <si>
    <t>past_thirtysix_month_prccm</t>
  </si>
  <si>
    <t>forward_thirtysix_month_prccm</t>
  </si>
  <si>
    <t>CURRENT_INACTIVE_CODE</t>
  </si>
  <si>
    <t>past_thirtyfive_month_prccm</t>
  </si>
  <si>
    <t>forward_thirtyfive_month_return</t>
  </si>
  <si>
    <t>forward_thirtyfive_month_trfm</t>
  </si>
  <si>
    <t>past_thirtyfive_month_return</t>
  </si>
  <si>
    <t>forward_thirtyfive_month_prccm</t>
  </si>
  <si>
    <t>past_thirtyfive_month_ajexm</t>
  </si>
  <si>
    <t>forward_thirtyfive_month_ajexm</t>
  </si>
  <si>
    <t>past_thirtyfive_month_trfm</t>
  </si>
  <si>
    <t>past_thirtyfour_month_prccm</t>
  </si>
  <si>
    <t>past_thirtyfour_month_return</t>
  </si>
  <si>
    <t>navm</t>
  </si>
  <si>
    <t>county</t>
  </si>
  <si>
    <t>forward_thirtyfour_month_trfm</t>
  </si>
  <si>
    <t>COUNTY</t>
  </si>
  <si>
    <t>past_thirtyfour_month_trfm</t>
  </si>
  <si>
    <t>forward_thirtyfour_month_prccm</t>
  </si>
  <si>
    <t>past_thirtyfour_month_ajexm</t>
  </si>
  <si>
    <t>forward_thirtyfour_month_return</t>
  </si>
  <si>
    <t>forward_thirtyfour_month_ajexm</t>
  </si>
  <si>
    <t>past_thirtythree_month_return</t>
  </si>
  <si>
    <t>forward_thirtythree_month_return</t>
  </si>
  <si>
    <t>past_thirtythree_month_prccm</t>
  </si>
  <si>
    <t>past_thirtythree_month_trfm</t>
  </si>
  <si>
    <t>past_thirtythree_month_ajexm</t>
  </si>
  <si>
    <t>forward_thirtythree_month_prccm</t>
  </si>
  <si>
    <t>forward_thirtythree_month_trfm</t>
  </si>
  <si>
    <t>forward_thirtythree_month_ajexm</t>
  </si>
  <si>
    <t>past_thirtytwo_month_trfm</t>
  </si>
  <si>
    <t>past_thirtytwo_month_prccm</t>
  </si>
  <si>
    <t>forward_thirtytwo_month_trfm</t>
  </si>
  <si>
    <t>forward_thirtytwo_month_ajexm</t>
  </si>
  <si>
    <t>forward_thirtytwo_month_prccm</t>
  </si>
  <si>
    <t>past_thirtytwo_month_return</t>
  </si>
  <si>
    <t>past_thirtytwo_month_ajexm</t>
  </si>
  <si>
    <t>forward_thirtytwo_month_return</t>
  </si>
  <si>
    <t>isalrt</t>
  </si>
  <si>
    <t>past_thirtyone_month_prccm</t>
  </si>
  <si>
    <t>past_thirtyone_month_ajexm</t>
  </si>
  <si>
    <t>past_thirtyone_month_trfm</t>
  </si>
  <si>
    <t>forward_thirtyone_month_prccm</t>
  </si>
  <si>
    <t>past_thirtyone_month_return</t>
  </si>
  <si>
    <t>forward_thirtyone_month_ajexm</t>
  </si>
  <si>
    <t>forward_thirtyone_month_return</t>
  </si>
  <si>
    <t>forward_thirtyone_month_trfm</t>
  </si>
  <si>
    <t>forward_thirty_month_ajexm</t>
  </si>
  <si>
    <t>forward_thirty_month_trfm</t>
  </si>
  <si>
    <t>past_thirty_month_return</t>
  </si>
  <si>
    <t>past_thirty_month_trfm</t>
  </si>
  <si>
    <t>past_thirty_month_ajexm</t>
  </si>
  <si>
    <t>forward_thirty_month_return</t>
  </si>
  <si>
    <t>past_thirty_month_prccm</t>
  </si>
  <si>
    <t>forward_thirty_month_prccm</t>
  </si>
  <si>
    <t>forward_twentynine_month_ajexm</t>
  </si>
  <si>
    <t>past_twentynine_month_return</t>
  </si>
  <si>
    <t>past_twentynine_month_prccm</t>
  </si>
  <si>
    <t>forward_twentynine_month_return</t>
  </si>
  <si>
    <t>forward_twentynine_month_trfm</t>
  </si>
  <si>
    <t>past_twentynine_month_trfm</t>
  </si>
  <si>
    <t>past_twentynine_month_ajexm</t>
  </si>
  <si>
    <t>forward_twentynine_month_prccm</t>
  </si>
  <si>
    <t>past_twentyeight_month_return</t>
  </si>
  <si>
    <t>forward_twentyeight_month_ajexm</t>
  </si>
  <si>
    <t>forward_twentyeight_month_prccm</t>
  </si>
  <si>
    <t>past_twentyeight_month_trfm</t>
  </si>
  <si>
    <t>add4</t>
  </si>
  <si>
    <t>past_twentyeight_month_ajexm</t>
  </si>
  <si>
    <t>forward_twentyeight_month_return</t>
  </si>
  <si>
    <t>forward_twentyeight_month_trfm</t>
  </si>
  <si>
    <t>past_twentyeight_month_prccm</t>
  </si>
  <si>
    <t>ADD4</t>
  </si>
  <si>
    <t>forward_twentyseven_month_return</t>
  </si>
  <si>
    <t>past_twentyseven_month_ajexm</t>
  </si>
  <si>
    <t>past_twentyseven_month_return</t>
  </si>
  <si>
    <t>forward_twentyseven_month_ajexm</t>
  </si>
  <si>
    <t>past_twentyseven_month_prccm</t>
  </si>
  <si>
    <t>forward_twentyseven_month_prccm</t>
  </si>
  <si>
    <t>past_twentyseven_month_trfm</t>
  </si>
  <si>
    <t>forward_twentyseven_month_trfm</t>
  </si>
  <si>
    <t>past_twentysix_month_ajexm</t>
  </si>
  <si>
    <t>forward_twentysix_month_return</t>
  </si>
  <si>
    <t>forward_twentysix_month_prccm</t>
  </si>
  <si>
    <t>forward_twentysix_month_ajexm</t>
  </si>
  <si>
    <t>past_twentysix_month_prccm</t>
  </si>
  <si>
    <t>past_twentysix_month_return</t>
  </si>
  <si>
    <t>past_twentysix_month_trfm</t>
  </si>
  <si>
    <t>forward_twentysix_month_trfm</t>
  </si>
  <si>
    <t>cheqvm</t>
  </si>
  <si>
    <t>past_twentyfive_month_trfm</t>
  </si>
  <si>
    <t>forward_twentyfive_month_trfm</t>
  </si>
  <si>
    <t>forward_twentyfive_month_ajexm</t>
  </si>
  <si>
    <t>forward_twentyfive_month_return</t>
  </si>
  <si>
    <t>past_twentyfive_month_ajexm</t>
  </si>
  <si>
    <t>past_twentyfive_month_return</t>
  </si>
  <si>
    <t>past_twentyfive_month_prccm</t>
  </si>
  <si>
    <t>forward_twentyfive_month_prccm</t>
  </si>
  <si>
    <t>past_twentyfour_month_return</t>
  </si>
  <si>
    <t>forward_twentyfour_month_ajexm</t>
  </si>
  <si>
    <t>forward_twentyfour_month_trfm</t>
  </si>
  <si>
    <t>forward_twentyfour_month_prccm</t>
  </si>
  <si>
    <t>forward_twentyfour_month_return</t>
  </si>
  <si>
    <t>past_twentyfour_month_trfm</t>
  </si>
  <si>
    <t>past_twentyfour_month_prccm</t>
  </si>
  <si>
    <t>past_twentyfour_month_ajexm</t>
  </si>
  <si>
    <t>add3</t>
  </si>
  <si>
    <t>rawpm</t>
  </si>
  <si>
    <t>rawxm</t>
  </si>
  <si>
    <t>ADD3</t>
  </si>
  <si>
    <t>past_twentythree_month_prccm</t>
  </si>
  <si>
    <t>past_twentythree_month_return</t>
  </si>
  <si>
    <t>past_twentythree_month_ajexm</t>
  </si>
  <si>
    <t>past_twentythree_month_trfm</t>
  </si>
  <si>
    <t>forward_twentythree_month_return</t>
  </si>
  <si>
    <t>forward_twentythree_month_trfm</t>
  </si>
  <si>
    <t>forward_twentythree_month_ajexm</t>
  </si>
  <si>
    <t>forward_twentythree_month_prccm</t>
  </si>
  <si>
    <t>prirow</t>
  </si>
  <si>
    <t>PRIROW</t>
  </si>
  <si>
    <t>past_twentytwo_month_ajexm</t>
  </si>
  <si>
    <t>past_twentytwo_month_trfm</t>
  </si>
  <si>
    <t>past_twentytwo_month_prccm</t>
  </si>
  <si>
    <t>past_twentytwo_month_return</t>
  </si>
  <si>
    <t>forward_twentytwo_month_ajexm</t>
  </si>
  <si>
    <t>forward_twentytwo_month_prccm</t>
  </si>
  <si>
    <t>forward_twentytwo_month_trfm</t>
  </si>
  <si>
    <t>forward_twentytwo_month_return</t>
  </si>
  <si>
    <t>past_twentyone_month_return</t>
  </si>
  <si>
    <t>past_twentyone_month_ajexm</t>
  </si>
  <si>
    <t>past_twentyone_month_prccm</t>
  </si>
  <si>
    <t>past_twentyone_month_trfm</t>
  </si>
  <si>
    <t>forward_twentyone_month_prccm</t>
  </si>
  <si>
    <t>forward_twentyone_month_ajexm</t>
  </si>
  <si>
    <t>forward_twentyone_month_return</t>
  </si>
  <si>
    <t>forward_twentyone_month_trfm</t>
  </si>
  <si>
    <t>past_twenty_month_return</t>
  </si>
  <si>
    <t>past_twenty_month_trfm</t>
  </si>
  <si>
    <t>past_twenty_month_ajexm</t>
  </si>
  <si>
    <t>past_twenty_month_prccm</t>
  </si>
  <si>
    <t>forward_twenty_month_return</t>
  </si>
  <si>
    <t>forward_twenty_month_ajexm</t>
  </si>
  <si>
    <t>forward_twenty_month_trfm</t>
  </si>
  <si>
    <t>forward_twenty_month_prccm</t>
  </si>
  <si>
    <t>past_nineteen_month_ajexm</t>
  </si>
  <si>
    <t>past_nineteen_month_return</t>
  </si>
  <si>
    <t>past_nineteen_month_trfm</t>
  </si>
  <si>
    <t>past_nineteen_month_prccm</t>
  </si>
  <si>
    <t>forward_nineteen_month_return</t>
  </si>
  <si>
    <t>forward_nineteen_month_prccm</t>
  </si>
  <si>
    <t>forward_nineteen_month_ajexm</t>
  </si>
  <si>
    <t>forward_nineteen_month_trfm</t>
  </si>
  <si>
    <t>past_eighteen_month_trfm</t>
  </si>
  <si>
    <t>past_eighteen_month_return</t>
  </si>
  <si>
    <t>past_eighteen_month_ajexm</t>
  </si>
  <si>
    <t>past_eighteen_month_prccm</t>
  </si>
  <si>
    <t>forward_eighteen_month_prccm</t>
  </si>
  <si>
    <t>forward_eighteen_month_trfm</t>
  </si>
  <si>
    <t>forward_eighteen_month_ajexm</t>
  </si>
  <si>
    <t>forward_eighteen_month_return</t>
  </si>
  <si>
    <t>past_seventeen_month_trfm</t>
  </si>
  <si>
    <t>past_seventeen_month_prccm</t>
  </si>
  <si>
    <t>past_seventeen_month_ajexm</t>
  </si>
  <si>
    <t>past_seventeen_month_return</t>
  </si>
  <si>
    <t>forward_seventeen_month_prccm</t>
  </si>
  <si>
    <t>forward_seventeen_month_trfm</t>
  </si>
  <si>
    <t>forward_seventeen_month_return</t>
  </si>
  <si>
    <t>forward_seventeen_month_ajexm</t>
  </si>
  <si>
    <t>PRICAN</t>
  </si>
  <si>
    <t>prican</t>
  </si>
  <si>
    <t>past_sixteen_month_ajexm</t>
  </si>
  <si>
    <t>past_sixteen_month_prccm</t>
  </si>
  <si>
    <t>past_sixteen_month_return</t>
  </si>
  <si>
    <t>past_sixteen_month_trfm</t>
  </si>
  <si>
    <t>forward_sixteen_month_prccm</t>
  </si>
  <si>
    <t>forward_sixteen_month_ajexm</t>
  </si>
  <si>
    <t>forward_sixteen_month_return</t>
  </si>
  <si>
    <t>forward_sixteen_month_trfm</t>
  </si>
  <si>
    <t>past_fifteen_month_ajexm</t>
  </si>
  <si>
    <t>past_fifteen_month_return</t>
  </si>
  <si>
    <t>past_fifteen_month_prccm</t>
  </si>
  <si>
    <t>past_fifteen_month_trfm</t>
  </si>
  <si>
    <t>forward_fifteen_month_trfm</t>
  </si>
  <si>
    <t>forward_fifteen_month_ajexm</t>
  </si>
  <si>
    <t>forward_fifteen_month_return</t>
  </si>
  <si>
    <t>forward_fifteen_month_prccm</t>
  </si>
  <si>
    <t>past_fourteen_month_return</t>
  </si>
  <si>
    <t>past_fourteen_month_trfm</t>
  </si>
  <si>
    <t>past_fourteen_month_prccm</t>
  </si>
  <si>
    <t>past_fourteen_month_ajexm</t>
  </si>
  <si>
    <t>forward_fourteen_month_return</t>
  </si>
  <si>
    <t>forward_fourteen_month_ajexm</t>
  </si>
  <si>
    <t>forward_fourteen_month_prccm</t>
  </si>
  <si>
    <t>forward_fourteen_month_trfm</t>
  </si>
  <si>
    <t>past_thirteen_month_trfm</t>
  </si>
  <si>
    <t>past_thirteen_month_return</t>
  </si>
  <si>
    <t>past_thirteen_month_ajexm</t>
  </si>
  <si>
    <t>past_thirteen_month_prccm</t>
  </si>
  <si>
    <t>forward_thirteen_month_return</t>
  </si>
  <si>
    <t>forward_thirteen_month_ajexm</t>
  </si>
  <si>
    <t>forward_thirteen_month_prccm</t>
  </si>
  <si>
    <t>forward_thirteen_month_trfm</t>
  </si>
  <si>
    <t>past_twelve_month_return</t>
  </si>
  <si>
    <t>past_twelve_month_trfm</t>
  </si>
  <si>
    <t>past_twelve_month_ajexm</t>
  </si>
  <si>
    <t>past_twelve_month_prccm</t>
  </si>
  <si>
    <t>forward_twelve_month_return</t>
  </si>
  <si>
    <t>forward_twelve_month_trfm</t>
  </si>
  <si>
    <t>forward_twelve_month_ajexm</t>
  </si>
  <si>
    <t>forward_twelve_month_prccm</t>
  </si>
  <si>
    <t>ADD2</t>
  </si>
  <si>
    <t>add2</t>
  </si>
  <si>
    <t>dldte</t>
  </si>
  <si>
    <t>DLRSN</t>
  </si>
  <si>
    <t>dlrsn</t>
  </si>
  <si>
    <t>past_eleven_month_return</t>
  </si>
  <si>
    <t>past_eleven_month_trfm</t>
  </si>
  <si>
    <t>past_eleven_month_ajexm</t>
  </si>
  <si>
    <t>past_eleven_month_prccm</t>
  </si>
  <si>
    <t>forward_eleven_month_return</t>
  </si>
  <si>
    <t>forward_eleven_month_trfm</t>
  </si>
  <si>
    <t>forward_eleven_month_prccm</t>
  </si>
  <si>
    <t>forward_eleven_month_ajexm</t>
  </si>
  <si>
    <t>dvpsxm</t>
  </si>
  <si>
    <t>dvpspm</t>
  </si>
  <si>
    <t>past_ten_month_return</t>
  </si>
  <si>
    <t>past_ten_month_trfm</t>
  </si>
  <si>
    <t>past_ten_month_prccm</t>
  </si>
  <si>
    <t>past_ten_month_ajexm</t>
  </si>
  <si>
    <t>forward_ten_month_return</t>
  </si>
  <si>
    <t>forward_ten_month_prccm</t>
  </si>
  <si>
    <t>forward_ten_month_trfm</t>
  </si>
  <si>
    <t>forward_ten_month_ajexm</t>
  </si>
  <si>
    <t>past_nine_month_return</t>
  </si>
  <si>
    <t>past_nine_month_trfm</t>
  </si>
  <si>
    <t>past_nine_month_ajexm</t>
  </si>
  <si>
    <t>past_nine_month_prccm</t>
  </si>
  <si>
    <t>forward_nine_month_return</t>
  </si>
  <si>
    <t>forward_nine_month_prccm</t>
  </si>
  <si>
    <t>forward_nine_month_trfm</t>
  </si>
  <si>
    <t>forward_nine_month_ajexm</t>
  </si>
  <si>
    <t>cshoq</t>
  </si>
  <si>
    <t>past_eight_month_return</t>
  </si>
  <si>
    <t>past_eight_month_trfm</t>
  </si>
  <si>
    <t>past_eight_month_prccm</t>
  </si>
  <si>
    <t>past_eight_month_ajexm</t>
  </si>
  <si>
    <t>forward_eight_month_return</t>
  </si>
  <si>
    <t>forward_eight_month_trfm</t>
  </si>
  <si>
    <t>forward_eight_month_prccm</t>
  </si>
  <si>
    <t>forward_eight_month_ajexm</t>
  </si>
  <si>
    <t>fax</t>
  </si>
  <si>
    <t>spiim</t>
  </si>
  <si>
    <t>FAX</t>
  </si>
  <si>
    <t>spmim</t>
  </si>
  <si>
    <t>spgim</t>
  </si>
  <si>
    <t>forward_seven_month_return</t>
  </si>
  <si>
    <t>forward_seven_month_prccm</t>
  </si>
  <si>
    <t>forward_seven_month_trfm</t>
  </si>
  <si>
    <t>forward_seven_month_ajexm</t>
  </si>
  <si>
    <t>past_seven_month_return</t>
  </si>
  <si>
    <t>past_seven_month_trfm</t>
  </si>
  <si>
    <t>past_seven_month_prccm</t>
  </si>
  <si>
    <t>past_seven_month_ajexm</t>
  </si>
  <si>
    <t>DIVYIELD</t>
  </si>
  <si>
    <t>dvrate</t>
  </si>
  <si>
    <t>curcddvm</t>
  </si>
  <si>
    <t>PEG_ltgforward</t>
  </si>
  <si>
    <t>PEG_trailing</t>
  </si>
  <si>
    <t>forward_six_month_return</t>
  </si>
  <si>
    <t>forward_six_month_trfm</t>
  </si>
  <si>
    <t>forward_six_month_prccm</t>
  </si>
  <si>
    <t>forward_six_month_ajexm</t>
  </si>
  <si>
    <t>past_six_month_return</t>
  </si>
  <si>
    <t>past_six_month_trfm</t>
  </si>
  <si>
    <t>past_six_month_prccm</t>
  </si>
  <si>
    <t>past_six_month_ajexm</t>
  </si>
  <si>
    <t>ipodate</t>
  </si>
  <si>
    <t>forward_five_month_return</t>
  </si>
  <si>
    <t>forward_five_month_prccm</t>
  </si>
  <si>
    <t>forward_five_month_trfm</t>
  </si>
  <si>
    <t>forward_five_month_ajexm</t>
  </si>
  <si>
    <t>past_five_month_return</t>
  </si>
  <si>
    <t>past_five_month_trfm</t>
  </si>
  <si>
    <t>past_five_month_prccm</t>
  </si>
  <si>
    <t>past_five_month_ajexm</t>
  </si>
  <si>
    <t>exret</t>
  </si>
  <si>
    <t>b_mkt</t>
  </si>
  <si>
    <t>PERMNO</t>
  </si>
  <si>
    <t>DATE</t>
  </si>
  <si>
    <t>n</t>
  </si>
  <si>
    <t>RET</t>
  </si>
  <si>
    <t>alpha</t>
  </si>
  <si>
    <t>b_smb</t>
  </si>
  <si>
    <t>b_hml</t>
  </si>
  <si>
    <t>b_umd</t>
  </si>
  <si>
    <t>ivol</t>
  </si>
  <si>
    <t>tvol</t>
  </si>
  <si>
    <t>R2</t>
  </si>
  <si>
    <t>spcindcd</t>
  </si>
  <si>
    <t>spcseccd</t>
  </si>
  <si>
    <t>forward_four_month_return</t>
  </si>
  <si>
    <t>forward_four_month_trfm</t>
  </si>
  <si>
    <t>forward_four_month_prccm</t>
  </si>
  <si>
    <t>forward_four_month_ajexm</t>
  </si>
  <si>
    <t>past_four_month_return</t>
  </si>
  <si>
    <t>past_four_month_trfm</t>
  </si>
  <si>
    <t>past_four_month_ajexm</t>
  </si>
  <si>
    <t>past_four_month_prccm</t>
  </si>
  <si>
    <t>efftax</t>
  </si>
  <si>
    <t>PEG_1yrforward</t>
  </si>
  <si>
    <t>sale_nwc</t>
  </si>
  <si>
    <t>int_debt</t>
  </si>
  <si>
    <t>dpr</t>
  </si>
  <si>
    <t>cash_conversion</t>
  </si>
  <si>
    <t>inv_turn</t>
  </si>
  <si>
    <t>int_totdebt</t>
  </si>
  <si>
    <t>spcsrc</t>
  </si>
  <si>
    <t>forward_three_month_return</t>
  </si>
  <si>
    <t>forward_three_month_prccm</t>
  </si>
  <si>
    <t>forward_three_month_trfm</t>
  </si>
  <si>
    <t>forward_three_month_ajexm</t>
  </si>
  <si>
    <t>past_three_month_return</t>
  </si>
  <si>
    <t>past_three_month_trfm</t>
  </si>
  <si>
    <t>past_three_month_prccm</t>
  </si>
  <si>
    <t>past_three_month_ajexm</t>
  </si>
  <si>
    <t>intcov_ratio</t>
  </si>
  <si>
    <t>intcov</t>
  </si>
  <si>
    <t>fcf_ocf</t>
  </si>
  <si>
    <t>invt_act</t>
  </si>
  <si>
    <t>pretret_noa</t>
  </si>
  <si>
    <t>pretret_earnat</t>
  </si>
  <si>
    <t>ocf_lct</t>
  </si>
  <si>
    <t>rect_act</t>
  </si>
  <si>
    <t>profit_lct</t>
  </si>
  <si>
    <t>curr_debt</t>
  </si>
  <si>
    <t>quick_ratio</t>
  </si>
  <si>
    <t>cash_ratio</t>
  </si>
  <si>
    <t>curr_ratio</t>
  </si>
  <si>
    <t>BUYPCT</t>
  </si>
  <si>
    <t>MEANREC</t>
  </si>
  <si>
    <t>CUSIP</t>
  </si>
  <si>
    <t>HOLDPCT</t>
  </si>
  <si>
    <t>SELLPCT</t>
  </si>
  <si>
    <t>NUMDOWN</t>
  </si>
  <si>
    <t>TICKER</t>
  </si>
  <si>
    <t>NUMUP</t>
  </si>
  <si>
    <t>NUMREC</t>
  </si>
  <si>
    <t>STDEV</t>
  </si>
  <si>
    <t>MEDREC</t>
  </si>
  <si>
    <t>USFIRM</t>
  </si>
  <si>
    <t>STATPERS</t>
  </si>
  <si>
    <t>CNAME</t>
  </si>
  <si>
    <t>OFTIC</t>
  </si>
  <si>
    <t>forward_two_month_return</t>
  </si>
  <si>
    <t>forward_two_month_prccm</t>
  </si>
  <si>
    <t>forward_two_month_trfm</t>
  </si>
  <si>
    <t>forward_two_month_ajexm</t>
  </si>
  <si>
    <t>past_two_month_return</t>
  </si>
  <si>
    <t>past_two_month_trfm</t>
  </si>
  <si>
    <t>past_two_month_ajexm</t>
  </si>
  <si>
    <t>past_two_month_prccm</t>
  </si>
  <si>
    <t>short_debt</t>
  </si>
  <si>
    <t>forward_one_month_return</t>
  </si>
  <si>
    <t>forward_one_month_trfm</t>
  </si>
  <si>
    <t>forward_one_month_prccm</t>
  </si>
  <si>
    <t>forward_one_month_ajexm</t>
  </si>
  <si>
    <t>past_one_month_return</t>
  </si>
  <si>
    <t>past_one_month_trfm</t>
  </si>
  <si>
    <t>past_one_month_prccm</t>
  </si>
  <si>
    <t>past_one_month_ajexm</t>
  </si>
  <si>
    <t>sale_equity</t>
  </si>
  <si>
    <t>roe</t>
  </si>
  <si>
    <t>rect_turn</t>
  </si>
  <si>
    <t>CAPEI</t>
  </si>
  <si>
    <t>dltt_be</t>
  </si>
  <si>
    <t>staff_sale</t>
  </si>
  <si>
    <t>adv_sale</t>
  </si>
  <si>
    <t>sale_invcap</t>
  </si>
  <si>
    <t>ptb</t>
  </si>
  <si>
    <t>bm</t>
  </si>
  <si>
    <t>gpm</t>
  </si>
  <si>
    <t>cfm</t>
  </si>
  <si>
    <t>at_turn</t>
  </si>
  <si>
    <t>opmad</t>
  </si>
  <si>
    <t>opmbd</t>
  </si>
  <si>
    <t>ptpm</t>
  </si>
  <si>
    <t>npm</t>
  </si>
  <si>
    <t>ps</t>
  </si>
  <si>
    <t>pay_turn</t>
  </si>
  <si>
    <t>lt_ppent</t>
  </si>
  <si>
    <t>pe_op_dil</t>
  </si>
  <si>
    <t>pe_exi</t>
  </si>
  <si>
    <t>pe_inc</t>
  </si>
  <si>
    <t>pe_op_basic</t>
  </si>
  <si>
    <t>state</t>
  </si>
  <si>
    <t>weburl</t>
  </si>
  <si>
    <t>STATE</t>
  </si>
  <si>
    <t>aftret_invcapx</t>
  </si>
  <si>
    <t>totdebt_invcap</t>
  </si>
  <si>
    <t>debt_invcap</t>
  </si>
  <si>
    <t>roce</t>
  </si>
  <si>
    <t>WEBURL</t>
  </si>
  <si>
    <t>cash_debt</t>
  </si>
  <si>
    <t>incorp</t>
  </si>
  <si>
    <t>INCORP</t>
  </si>
  <si>
    <t>debt_ebitda</t>
  </si>
  <si>
    <t>debt_capital</t>
  </si>
  <si>
    <t>equity_invcap</t>
  </si>
  <si>
    <t>cik</t>
  </si>
  <si>
    <t>debt_at</t>
  </si>
  <si>
    <t>capital_ratio</t>
  </si>
  <si>
    <t>lt_debt</t>
  </si>
  <si>
    <t>evm</t>
  </si>
  <si>
    <t>aftret_eq</t>
  </si>
  <si>
    <t>roa</t>
  </si>
  <si>
    <t>aftret_equity</t>
  </si>
  <si>
    <t>pcf</t>
  </si>
  <si>
    <t>accrual</t>
  </si>
  <si>
    <t>GProf</t>
  </si>
  <si>
    <t>adate</t>
  </si>
  <si>
    <t>de_ratio</t>
  </si>
  <si>
    <t>phone</t>
  </si>
  <si>
    <t>cash_lt</t>
  </si>
  <si>
    <t>debt_assets</t>
  </si>
  <si>
    <t>GGROUP</t>
  </si>
  <si>
    <t>gind</t>
  </si>
  <si>
    <t>gsubind</t>
  </si>
  <si>
    <t>industry</t>
  </si>
  <si>
    <t>gsector</t>
  </si>
  <si>
    <t>ggroup</t>
  </si>
  <si>
    <t>GSECTOR</t>
  </si>
  <si>
    <t>GIND</t>
  </si>
  <si>
    <t>GSUBIND</t>
  </si>
  <si>
    <t>rd_sale</t>
  </si>
  <si>
    <t>PHONE</t>
  </si>
  <si>
    <t>EIN</t>
  </si>
  <si>
    <t>ein</t>
  </si>
  <si>
    <t>addzip</t>
  </si>
  <si>
    <t>ADDZIP</t>
  </si>
  <si>
    <t>cshtrm</t>
  </si>
  <si>
    <t>stko</t>
  </si>
  <si>
    <t>trt1m</t>
  </si>
  <si>
    <t>trfm</t>
  </si>
  <si>
    <t>october</t>
  </si>
  <si>
    <t>november</t>
  </si>
  <si>
    <t>september</t>
  </si>
  <si>
    <t>august</t>
  </si>
  <si>
    <t>january</t>
  </si>
  <si>
    <t>march</t>
  </si>
  <si>
    <t>april</t>
  </si>
  <si>
    <t>may</t>
  </si>
  <si>
    <t>june</t>
  </si>
  <si>
    <t>july</t>
  </si>
  <si>
    <t>february</t>
  </si>
  <si>
    <t>gvkey</t>
  </si>
  <si>
    <t>priusa</t>
  </si>
  <si>
    <t>SPCSECCD</t>
  </si>
  <si>
    <t>FYRC</t>
  </si>
  <si>
    <t>STKO</t>
  </si>
  <si>
    <t>BUSDESC</t>
  </si>
  <si>
    <t>ADD1</t>
  </si>
  <si>
    <t>CONML</t>
  </si>
  <si>
    <t>CITY</t>
  </si>
  <si>
    <t>LOC</t>
  </si>
  <si>
    <t>FIC</t>
  </si>
  <si>
    <t>IDBFLAG</t>
  </si>
  <si>
    <t>PRIUSA</t>
  </si>
  <si>
    <t>COSTAT</t>
  </si>
  <si>
    <t>LINKENDDT</t>
  </si>
  <si>
    <t>LINKDT</t>
  </si>
  <si>
    <t>LPERMCO</t>
  </si>
  <si>
    <t>LPERMNO</t>
  </si>
  <si>
    <t>LINKTYPE</t>
  </si>
  <si>
    <t>LIID</t>
  </si>
  <si>
    <t>LINKPRIM</t>
  </si>
  <si>
    <t>naics</t>
  </si>
  <si>
    <t>sic</t>
  </si>
  <si>
    <t>cusip</t>
  </si>
  <si>
    <t>tic</t>
  </si>
  <si>
    <t>conm</t>
  </si>
  <si>
    <t>public_date</t>
  </si>
  <si>
    <t>qdate</t>
  </si>
  <si>
    <t>SPCINDCD</t>
  </si>
  <si>
    <t>year</t>
  </si>
  <si>
    <t>loc</t>
  </si>
  <si>
    <t>month</t>
  </si>
  <si>
    <t>idbflag</t>
  </si>
  <si>
    <t>fyrc</t>
  </si>
  <si>
    <t>costat</t>
  </si>
  <si>
    <t>conml</t>
  </si>
  <si>
    <t>city</t>
  </si>
  <si>
    <t>busdesc</t>
  </si>
  <si>
    <t>add1</t>
  </si>
  <si>
    <t>fic</t>
  </si>
  <si>
    <t>secstat</t>
  </si>
  <si>
    <t>exchg</t>
  </si>
  <si>
    <t>prclm</t>
  </si>
  <si>
    <t>prchm</t>
  </si>
  <si>
    <t>prccm</t>
  </si>
  <si>
    <t>curcdm</t>
  </si>
  <si>
    <t>primiss</t>
  </si>
  <si>
    <t>ajpm</t>
  </si>
  <si>
    <t>ajexm</t>
  </si>
  <si>
    <t>datadate</t>
  </si>
  <si>
    <t>iid</t>
  </si>
  <si>
    <t>GVKEY</t>
  </si>
  <si>
    <t>PERMNO-year-month</t>
  </si>
  <si>
    <t>TIC-year-month</t>
  </si>
  <si>
    <t>CUSIP-year-month</t>
  </si>
  <si>
    <t>GVKEY-year-month</t>
  </si>
  <si>
    <t>year-month</t>
  </si>
  <si>
    <t>december</t>
  </si>
  <si>
    <t>Features</t>
  </si>
  <si>
    <t>Lower</t>
  </si>
  <si>
    <t>Keep</t>
  </si>
  <si>
    <t>Remove</t>
  </si>
  <si>
    <t>Dependent Variable</t>
  </si>
  <si>
    <t>Accruals/Average Assets</t>
  </si>
  <si>
    <t>Avertising Expenses/Sales</t>
  </si>
  <si>
    <t>After-tax Return on Total Stockholders Equity</t>
  </si>
  <si>
    <t>After-tax Return on Average Common Equity</t>
  </si>
  <si>
    <t>After-tax Return on Invested Capital</t>
  </si>
  <si>
    <t>Asset Turnover</t>
  </si>
  <si>
    <t>Book/Market</t>
  </si>
  <si>
    <t>Shillers Cyclically Adjusted P/E Ratio</t>
  </si>
  <si>
    <t>Capitalization Ratio</t>
  </si>
  <si>
    <t>Cash Conversion Cycle (Days)</t>
  </si>
  <si>
    <t>Cash Flow/Total Debt</t>
  </si>
  <si>
    <t>Cash Balance/Total Liabilities</t>
  </si>
  <si>
    <t>Cash Ratio</t>
  </si>
  <si>
    <t>Cash Flow Margin</t>
  </si>
  <si>
    <t>Current Liabilities/Total Liabilities</t>
  </si>
  <si>
    <t>Current Ratio</t>
  </si>
  <si>
    <t>Total Debt/Equity</t>
  </si>
  <si>
    <t>Total Debt/Total Assets</t>
  </si>
  <si>
    <t>Total Debt/Capital</t>
  </si>
  <si>
    <t>Total Debt/EBITDA</t>
  </si>
  <si>
    <t>Long-term Debt/Invested Capital</t>
  </si>
  <si>
    <t>Dividend Yield</t>
  </si>
  <si>
    <t>Long-term Debt/Book Equity</t>
  </si>
  <si>
    <t>Dividend Payout Ratio</t>
  </si>
  <si>
    <t>Effective Tax Rate</t>
  </si>
  <si>
    <t>Common Equity/Invested Capital</t>
  </si>
  <si>
    <t>Enterprise Value Multiple</t>
  </si>
  <si>
    <t>Free Cash Flow/Operating Cash Flow</t>
  </si>
  <si>
    <t>Gross Profit Margin</t>
  </si>
  <si>
    <t>Gross Profit/Total Assets</t>
  </si>
  <si>
    <t>Interest/Average Long-term Debt</t>
  </si>
  <si>
    <t>Interest/Average Total Debt</t>
  </si>
  <si>
    <t>After-tax Interest Coverage</t>
  </si>
  <si>
    <t>Interest Coverage Ratio</t>
  </si>
  <si>
    <t>Inventory Turnover</t>
  </si>
  <si>
    <t>Inventory/Current Assets</t>
  </si>
  <si>
    <t>Long-term Debt/Total Liabilities</t>
  </si>
  <si>
    <t>Total Liabilities/Total Tangible Assets</t>
  </si>
  <si>
    <t>Net Profit Margin</t>
  </si>
  <si>
    <t>Operating CF/Current Liabilities</t>
  </si>
  <si>
    <t>Operating Profit Margin After Depreciation</t>
  </si>
  <si>
    <t>Operating Profit Margin Before Depreciation</t>
  </si>
  <si>
    <t>Payables Turnover</t>
  </si>
  <si>
    <t>Price/Cash flow</t>
  </si>
  <si>
    <t>P/E (Diluted, Excl. EI)</t>
  </si>
  <si>
    <t>P/E (Diluted, Incl. EI)</t>
  </si>
  <si>
    <t>Price/Operating Earnings (Basic, Excl. EI)</t>
  </si>
  <si>
    <t>Price/Operating Earnings (Diluted, Excl. EI)</t>
  </si>
  <si>
    <t>Forward P/E to 1-year Growth (PEG) ratio</t>
  </si>
  <si>
    <t>Forward P/E to Long-term Growth (PEG) ratio</t>
  </si>
  <si>
    <t>Trailing P/E to Growth (PEG) ratio</t>
  </si>
  <si>
    <t>Pre-tax Return on Total Earning Assets</t>
  </si>
  <si>
    <t>Pre-tax return on Net Operating Assets</t>
  </si>
  <si>
    <t>Profit Before Depreciation/Current Liabilities</t>
  </si>
  <si>
    <t>Price/Sales</t>
  </si>
  <si>
    <t>Price/Book</t>
  </si>
  <si>
    <t>Pre-tax Profit Margin</t>
  </si>
  <si>
    <t>Quick Ratio (Acid Test)</t>
  </si>
  <si>
    <t>Research and Development/Sales</t>
  </si>
  <si>
    <t>Receivables/Current Assets</t>
  </si>
  <si>
    <t>Receivables Turnover</t>
  </si>
  <si>
    <t>Return on Assets</t>
  </si>
  <si>
    <t>Return on Capital Employed</t>
  </si>
  <si>
    <t>Return on Equity</t>
  </si>
  <si>
    <t>Sales/Stockholders Equity</t>
  </si>
  <si>
    <t>Sales/Invested Capital</t>
  </si>
  <si>
    <t>Sales/Working Capital</t>
  </si>
  <si>
    <t>Short-Term Debt/Total Debt</t>
  </si>
  <si>
    <t>Labor Expenses/Sales</t>
  </si>
  <si>
    <t>Total Debt/Invested Capital</t>
  </si>
  <si>
    <t>Variable Name</t>
  </si>
  <si>
    <t>Data Type</t>
  </si>
  <si>
    <t>Variable Description</t>
  </si>
  <si>
    <t>Accrual</t>
  </si>
  <si>
    <t>NUM</t>
  </si>
  <si>
    <t>capei</t>
  </si>
  <si>
    <t>divyield</t>
  </si>
  <si>
    <t>RD_SALE</t>
  </si>
  <si>
    <t>Source</t>
  </si>
  <si>
    <t>CRSP/Compustat Merged Database - Security Monthly</t>
  </si>
  <si>
    <t>CHAR</t>
  </si>
  <si>
    <t>ADD1 -- Address Line 1</t>
  </si>
  <si>
    <t>ADD2 -- Address Line 2</t>
  </si>
  <si>
    <t>ADD3 -- Address Line 3</t>
  </si>
  <si>
    <t>ADD4 -- Address Line 4</t>
  </si>
  <si>
    <t>ADDZIP -- Postal Code</t>
  </si>
  <si>
    <t>AJEXM</t>
  </si>
  <si>
    <t>AJEXM -- Cumulative Adjustment Factor - Ex Date -Monthly</t>
  </si>
  <si>
    <t>AJPM</t>
  </si>
  <si>
    <t>AJPM -- Cumulative Adjustment Factor - Pay Date -Monthly</t>
  </si>
  <si>
    <t>BUSDESC -- S&amp;P Business Description</t>
  </si>
  <si>
    <t>CHEQVM</t>
  </si>
  <si>
    <t>CHEQVM -- Cash Equivalent Distributions - Monthly</t>
  </si>
  <si>
    <t>CIK</t>
  </si>
  <si>
    <t>CIK Number</t>
  </si>
  <si>
    <t>CITY -- City</t>
  </si>
  <si>
    <t>CONM</t>
  </si>
  <si>
    <t>Company Name</t>
  </si>
  <si>
    <t>CONML -- Company Legal Name</t>
  </si>
  <si>
    <t>COSTAT -- Active/Inactive Status Marker</t>
  </si>
  <si>
    <t>COUNTY -- County Code</t>
  </si>
  <si>
    <t>CSFSM</t>
  </si>
  <si>
    <t>CSFSM -- Common Stock Float Shares - Canada</t>
  </si>
  <si>
    <t>CSHOQ</t>
  </si>
  <si>
    <t>CSHOQ -- Common Shares Outstanding</t>
  </si>
  <si>
    <t>CSHTRM</t>
  </si>
  <si>
    <t>CSHTRM -- Trading Volume - Monthly</t>
  </si>
  <si>
    <t>CURCDDVM</t>
  </si>
  <si>
    <t>CURCDDVM -- ISO Currency Code - Dividend Monthly</t>
  </si>
  <si>
    <t>CURCDM</t>
  </si>
  <si>
    <t>CURCDM -- ISO Currency Code - Monthly</t>
  </si>
  <si>
    <t>DLDTE</t>
  </si>
  <si>
    <t>DLDTE -- Research Company Deletion Date</t>
  </si>
  <si>
    <t>DLRSN -- Research Co Reason for Deletion</t>
  </si>
  <si>
    <t>DVPSPM</t>
  </si>
  <si>
    <t>DVPSPM -- Dividends per Share - Pay Date - Monthly</t>
  </si>
  <si>
    <t>DVPSXM</t>
  </si>
  <si>
    <t>DVPSXM -- Dividends per Share - Ex Date - Monthly</t>
  </si>
  <si>
    <t>DVRATE</t>
  </si>
  <si>
    <t>DVRATE -- Dividend Rate - Monthly</t>
  </si>
  <si>
    <t>EIN -- Employer Identification Number</t>
  </si>
  <si>
    <t>EXCHG</t>
  </si>
  <si>
    <t>Stock Exchange Code</t>
  </si>
  <si>
    <t>FAX -- Fax Number</t>
  </si>
  <si>
    <t>FIC -- Current ISO Country Code - Incorporation</t>
  </si>
  <si>
    <t>Foreign Incorporation Code</t>
  </si>
  <si>
    <t>FYRC -- Current Fiscal Year End Month</t>
  </si>
  <si>
    <t>GGROUP -- GIC Groups</t>
  </si>
  <si>
    <t>GIND -- GIC Industries</t>
  </si>
  <si>
    <t>GSECTOR -- GIC Sectors</t>
  </si>
  <si>
    <t>GSUBIND -- GIC Sub-Industries</t>
  </si>
  <si>
    <t>Standard and Poor's Identifier</t>
  </si>
  <si>
    <t>IDBFLAG -- International, Domestic, Both Indicator</t>
  </si>
  <si>
    <t>IID</t>
  </si>
  <si>
    <t>IID -- Issue ID - Security Monthly Descriptor</t>
  </si>
  <si>
    <t>INCORP -- Current State/Province of Incorporation Code</t>
  </si>
  <si>
    <t>IPODATE</t>
  </si>
  <si>
    <t>IPODATE -- Company Initial Public Offering Date</t>
  </si>
  <si>
    <t>ISALRT</t>
  </si>
  <si>
    <t>ISALRT -- Status Code</t>
  </si>
  <si>
    <t>Security-level Identifier</t>
  </si>
  <si>
    <t>First Effective Date of Link</t>
  </si>
  <si>
    <t>Last Effective Date of Link</t>
  </si>
  <si>
    <t>Primary Link Marker</t>
  </si>
  <si>
    <t>Link Type Code</t>
  </si>
  <si>
    <t>LOC -- Current ISO Country Code - Headquarters</t>
  </si>
  <si>
    <t>Historical CRSP PERMCO Link to COMPUSTAT Record</t>
  </si>
  <si>
    <t>Historical CRSP PERMNO Link to COMPUSTAT Record</t>
  </si>
  <si>
    <t>NAICS</t>
  </si>
  <si>
    <t>NAICS -- North American Industry Classification Code</t>
  </si>
  <si>
    <t>NAVM</t>
  </si>
  <si>
    <t>NAVM -- Net Asset Value - Monthly</t>
  </si>
  <si>
    <t>PHONE -- Phone Number</t>
  </si>
  <si>
    <t>PRCCM</t>
  </si>
  <si>
    <t>PRCCM -- Price - Close - Monthly</t>
  </si>
  <si>
    <t>PRCHM</t>
  </si>
  <si>
    <t>PRCHM -- Price - High - Monthly</t>
  </si>
  <si>
    <t>PRCLM</t>
  </si>
  <si>
    <t>PRCLM -- Price - Low - Monthly</t>
  </si>
  <si>
    <t>PRICAN -- Current Primary Issue Tag - Canada</t>
  </si>
  <si>
    <t>PRIMISS</t>
  </si>
  <si>
    <t>PRIMISS -- Primary/Joiner flag</t>
  </si>
  <si>
    <t>PRIROW -- Primary Issue Tag - Rest of World</t>
  </si>
  <si>
    <t>PRIUSA -- Current Primary Issue Tag - US</t>
  </si>
  <si>
    <t>RAWPM</t>
  </si>
  <si>
    <t>RAWPM -- Raw Adjustment Factor - Pay Date - Monthly</t>
  </si>
  <si>
    <t>RAWXM</t>
  </si>
  <si>
    <t>RAWXM -- Raw Adjustment Factor - Ex Date - Monthly</t>
  </si>
  <si>
    <t>SECSTAT</t>
  </si>
  <si>
    <t>Security Status Market</t>
  </si>
  <si>
    <t>SIC</t>
  </si>
  <si>
    <t>SIC -- Standard Industry Classification Code</t>
  </si>
  <si>
    <t>SPCINDCD -- S&amp;P Industry Sector Code</t>
  </si>
  <si>
    <t>SPCSECCD -- S&amp;P Economic Sector Code</t>
  </si>
  <si>
    <t>SPCSRC</t>
  </si>
  <si>
    <t>SPCSRC -- S&amp;P Quality Ranking - Current</t>
  </si>
  <si>
    <t>SPGIM</t>
  </si>
  <si>
    <t>SPGIM -- S&amp;P GICS Index Code - Historical</t>
  </si>
  <si>
    <t>SPH100</t>
  </si>
  <si>
    <t>SPH100 -- S&amp;P Holdings S&amp;P 100 Marker</t>
  </si>
  <si>
    <t>SPHCUSIP</t>
  </si>
  <si>
    <t>SPHCUSIP -- S&amp;P Holdings CUSIP</t>
  </si>
  <si>
    <t>SPHIID</t>
  </si>
  <si>
    <t>SPHIID -- S&amp;P Holdings Industry Index ID</t>
  </si>
  <si>
    <t>SPHMID</t>
  </si>
  <si>
    <t>SPHMID -- S&amp;P Holdings Major Index ID</t>
  </si>
  <si>
    <t>SPHNAME</t>
  </si>
  <si>
    <t>SPHNAME -- S&amp;P Holdings Name</t>
  </si>
  <si>
    <t>SPHSEC</t>
  </si>
  <si>
    <t>SPHSEC -- S&amp;P Holdings Sector Code</t>
  </si>
  <si>
    <t>SPHTIC</t>
  </si>
  <si>
    <t>SPHTIC -- S&amp;P Holdings Ticker</t>
  </si>
  <si>
    <t>SPHVG</t>
  </si>
  <si>
    <t>SPHVG -- S&amp;P Holdings Value/Growth Indicator</t>
  </si>
  <si>
    <t>SPIIM</t>
  </si>
  <si>
    <t>SPIIM -- S&amp;P Industry Index Code - Historical</t>
  </si>
  <si>
    <t>SPMIM</t>
  </si>
  <si>
    <t>SPMIM -- S&amp;P Major Index Code - Historical</t>
  </si>
  <si>
    <t>STATE -- State/Province</t>
  </si>
  <si>
    <t>STKO -- Stock Ownership Code</t>
  </si>
  <si>
    <t>TIC</t>
  </si>
  <si>
    <t>Ticker Symbol</t>
  </si>
  <si>
    <t>TRFM</t>
  </si>
  <si>
    <t>TRFM -- Monthly Total Return Factor</t>
  </si>
  <si>
    <t>TRT1M</t>
  </si>
  <si>
    <t>TRT1M -- Monthly Total Return</t>
  </si>
  <si>
    <t>WEBURL -- Web URL</t>
  </si>
  <si>
    <t>Financial Ratios Firm Level by WRDS</t>
  </si>
  <si>
    <t>Buy Percent</t>
  </si>
  <si>
    <t>Hold Percent</t>
  </si>
  <si>
    <t>Number Down</t>
  </si>
  <si>
    <t>Number Up</t>
  </si>
  <si>
    <t>Sell Percent</t>
  </si>
  <si>
    <t>Standard Deviation</t>
  </si>
  <si>
    <t>Recommendations - Summary Statistics</t>
  </si>
  <si>
    <t>Current/Inactive code</t>
  </si>
  <si>
    <t>Fiscal Year End Month</t>
  </si>
  <si>
    <t>(Current) Ticker Symbol</t>
  </si>
  <si>
    <t>Zacks Trial - Sales Surprise History</t>
  </si>
  <si>
    <t>Forward AJEXM -- Cumulative Adjustment Factor - Ex Date -Monthly</t>
  </si>
  <si>
    <t>Enrichment (CRSP/Compustat Merged Database)</t>
  </si>
  <si>
    <t>Forward TRFM -- Monthly Total Return Factor</t>
  </si>
  <si>
    <t>Forward PRCCM -- Price - Close - Monthly</t>
  </si>
  <si>
    <t>Function</t>
  </si>
  <si>
    <t>Metric</t>
  </si>
  <si>
    <t>Forward Return</t>
  </si>
  <si>
    <t>Past AJEXM -- Cumulative Adjustment Factor - Ex Date -Monthly</t>
  </si>
  <si>
    <t>Past PRCCM -- Price - Close - Monthly</t>
  </si>
  <si>
    <t>Past TRFM -- Monthly Total Return Factor</t>
  </si>
  <si>
    <t>Past Return</t>
  </si>
  <si>
    <t>Actual EPS</t>
  </si>
  <si>
    <t>Zacks Adjustment to Actual EPS</t>
  </si>
  <si>
    <t>Consensus EPS estimate on report date</t>
  </si>
  <si>
    <t>Standard Deviation of consensus estimate</t>
  </si>
  <si>
    <t>Zacks Entry Date</t>
  </si>
  <si>
    <t>Internal code</t>
  </si>
  <si>
    <t>Number of estimates</t>
  </si>
  <si>
    <t>Fiscal quarter reported</t>
  </si>
  <si>
    <t>Earnings Report Date</t>
  </si>
  <si>
    <t>Surprise percentage</t>
  </si>
  <si>
    <t>Zacks ID</t>
  </si>
  <si>
    <t>Actual Date</t>
  </si>
  <si>
    <t>Quarter Date</t>
  </si>
  <si>
    <t>Public Date</t>
  </si>
  <si>
    <t>Date of Observation</t>
  </si>
  <si>
    <t>N</t>
  </si>
  <si>
    <t>Number of Observations used to compute Beta</t>
  </si>
  <si>
    <t>Returns</t>
  </si>
  <si>
    <t>Beta Suite by WRDS</t>
  </si>
  <si>
    <t>Alpha</t>
  </si>
  <si>
    <t>ALPHA</t>
  </si>
  <si>
    <t>B_MKT</t>
  </si>
  <si>
    <t>Beta on MKT</t>
  </si>
  <si>
    <t>B_SMB</t>
  </si>
  <si>
    <t>Beta on SMB</t>
  </si>
  <si>
    <t>B_HML</t>
  </si>
  <si>
    <t>Beta on HML</t>
  </si>
  <si>
    <t>IVOL</t>
  </si>
  <si>
    <t>Idiosyncratic Volatility</t>
  </si>
  <si>
    <t>TVOL</t>
  </si>
  <si>
    <t>Total Volatility</t>
  </si>
  <si>
    <t>EXRET</t>
  </si>
  <si>
    <t>Excess Return from Risk Model</t>
  </si>
  <si>
    <t>B_UMD</t>
  </si>
  <si>
    <t>Beta on UMD</t>
  </si>
  <si>
    <t>R-Squared</t>
  </si>
  <si>
    <t>Address Lines 1</t>
  </si>
  <si>
    <t>Address Lines 2</t>
  </si>
  <si>
    <t>Address Lines 3</t>
  </si>
  <si>
    <t>Address Lines 4</t>
  </si>
  <si>
    <t>Postal Code</t>
  </si>
  <si>
    <t>Business Description</t>
  </si>
  <si>
    <t>City</t>
  </si>
  <si>
    <t>Company Legal Name</t>
  </si>
  <si>
    <t>County Code</t>
  </si>
  <si>
    <t>Research Company Deletion Date</t>
  </si>
  <si>
    <t>Research Company Reason for Deletion</t>
  </si>
  <si>
    <t>Employer Identification Number</t>
  </si>
  <si>
    <t>Fax Number</t>
  </si>
  <si>
    <t>ISO Country Code of Incorporation</t>
  </si>
  <si>
    <t>Fiscal Year End</t>
  </si>
  <si>
    <t>GICS Groups</t>
  </si>
  <si>
    <t>GICS Industries</t>
  </si>
  <si>
    <t>GICS Sectors</t>
  </si>
  <si>
    <t>GICS Sub-industries</t>
  </si>
  <si>
    <t>International/Domestic/Both Indicator</t>
  </si>
  <si>
    <t>State/Province of Incorporation Code</t>
  </si>
  <si>
    <t>Company Initial Public Offering Date</t>
  </si>
  <si>
    <t>ISO Country Code / Headquarters</t>
  </si>
  <si>
    <t>North American Industry Classification Code</t>
  </si>
  <si>
    <t>Phone Number</t>
  </si>
  <si>
    <t>Primary Issue Tag - Canada</t>
  </si>
  <si>
    <t>Primary Issue Tag - Rest of World</t>
  </si>
  <si>
    <t>Primary Issue Tag - USA</t>
  </si>
  <si>
    <t>SIC Code</t>
  </si>
  <si>
    <t>S&amp;P Industry Sector Code - Reference</t>
  </si>
  <si>
    <t>S&amp;P Economic Sector Code - Reference</t>
  </si>
  <si>
    <t>State/Province</t>
  </si>
  <si>
    <t>Stock Ownership Code</t>
  </si>
  <si>
    <t>Website Address</t>
  </si>
  <si>
    <t>CRSP/Compustat Merged Database - Linking Table</t>
  </si>
  <si>
    <t>Unique Identifier</t>
  </si>
  <si>
    <t>Enrichment (CRSP/Compustat Merged Database - Linking Table)</t>
  </si>
  <si>
    <t>CUSIP-Year-Month</t>
  </si>
  <si>
    <t>Date of data</t>
  </si>
  <si>
    <t>GVKEY-Year-Month</t>
  </si>
  <si>
    <t>TIC-Year-Month</t>
  </si>
  <si>
    <t>PERMNO-Year-Month</t>
  </si>
  <si>
    <t>Industry</t>
  </si>
  <si>
    <t>Month of Public Date</t>
  </si>
  <si>
    <t>Enirchment (Financial Ratios Firm Level by WRDS)</t>
  </si>
  <si>
    <t>Year of Public Date</t>
  </si>
  <si>
    <t>Year-Month of Public Date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</si>
  <si>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</si>
  <si>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</si>
  <si>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</si>
  <si>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</si>
  <si>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</si>
  <si>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</si>
  <si>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</si>
  <si>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</si>
  <si>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</si>
  <si>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</si>
  <si>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</si>
  <si>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</si>
  <si>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Enrichment (Recommendations - Summary Statistics)</t>
  </si>
  <si>
    <t>IBES Statistical Period, SAS Format</t>
  </si>
  <si>
    <t>IBES Ticker Symbol</t>
  </si>
  <si>
    <t>Official Ticker Symbol</t>
  </si>
  <si>
    <t>Mean Recommendation</t>
  </si>
  <si>
    <t>Median Recommendation</t>
  </si>
  <si>
    <t>Number of Recommendations</t>
  </si>
  <si>
    <t>USFIRM=0 if from .INT file and USFIRM=1 if from .US file</t>
  </si>
  <si>
    <t>Decision</t>
  </si>
  <si>
    <t>Reference (Date)</t>
  </si>
  <si>
    <t>Statistic</t>
  </si>
  <si>
    <t>Calculation</t>
  </si>
  <si>
    <t>Categorical</t>
  </si>
  <si>
    <t>Categorical (Binary)</t>
  </si>
  <si>
    <t>Reference (Location)</t>
  </si>
  <si>
    <t>Reference (Description)</t>
  </si>
  <si>
    <t>Reference (Contact)</t>
  </si>
  <si>
    <t>Central Index Key: unique registrant identifying ID from the US SEC.</t>
  </si>
  <si>
    <t>Standard and Poor's Identifier (Compustat unique company identifier)</t>
  </si>
  <si>
    <t>CUSIP/SEDOL (CUSIP (Committee on Uniform Security Identification Procedures) Service Bureau)</t>
  </si>
  <si>
    <t>Reference (Link)</t>
  </si>
  <si>
    <t>Index</t>
  </si>
  <si>
    <t>Variable</t>
  </si>
  <si>
    <t>Dataframe column</t>
  </si>
  <si>
    <t>Overall Std Deviation</t>
  </si>
  <si>
    <t>Overall Std Deviation Name</t>
  </si>
  <si>
    <t>Overall Std Deviation Join</t>
  </si>
  <si>
    <t>Content</t>
  </si>
  <si>
    <t>Overall Z-Score</t>
  </si>
  <si>
    <t>Overall Median</t>
  </si>
  <si>
    <t>Overall Median Name</t>
  </si>
  <si>
    <t>Overall Median Join</t>
  </si>
  <si>
    <t>Sector Median</t>
  </si>
  <si>
    <t>Sector Median Name</t>
  </si>
  <si>
    <t>Sector Median Join</t>
  </si>
  <si>
    <t>Sector Median Absolute Deviation</t>
  </si>
  <si>
    <t>Sector Median Absolute Deviation Name</t>
  </si>
  <si>
    <t>Sector Median Absolute Deviation Join</t>
  </si>
  <si>
    <t>forward_one_month_return_mad.name = 'forward_one_month_return_mad'</t>
  </si>
  <si>
    <t>forward_two_month_return_mad.name = 'forward_two_month_return_mad'</t>
  </si>
  <si>
    <t>forward_three_month_return_mad.name = 'forward_three_month_return_mad'</t>
  </si>
  <si>
    <t>forward_four_month_return_mad.name = 'forward_four_month_return_mad'</t>
  </si>
  <si>
    <t>forward_five_month_return_mad.name = 'forward_five_month_return_mad'</t>
  </si>
  <si>
    <t>forward_six_month_return_mad.name = 'forward_six_month_return_mad'</t>
  </si>
  <si>
    <t>forward_seven_month_return_mad.name = 'forward_seven_month_return_mad'</t>
  </si>
  <si>
    <t>forward_eight_month_return_mad.name = 'forward_eight_month_return_mad'</t>
  </si>
  <si>
    <t>forward_nine_month_return_mad.name = 'forward_nine_month_return_mad'</t>
  </si>
  <si>
    <t>forward_ten_month_return_mad.name = 'forward_ten_month_return_mad'</t>
  </si>
  <si>
    <t>forward_eleven_month_return_mad.name = 'forward_eleven_month_return_mad'</t>
  </si>
  <si>
    <t>forward_twelve_month_return_mad.name = 'forward_twelve_month_return_mad'</t>
  </si>
  <si>
    <t>forward_thirteen_month_return_mad.name = 'forward_thirteen_month_return_mad'</t>
  </si>
  <si>
    <t>forward_fourteen_month_return_mad.name = 'forward_fourteen_month_return_mad'</t>
  </si>
  <si>
    <t>forward_fifteen_month_return_mad.name = 'forward_fifteen_month_return_mad'</t>
  </si>
  <si>
    <t>forward_sixteen_month_return_mad.name = 'forward_sixteen_month_return_mad'</t>
  </si>
  <si>
    <t>forward_seventeen_month_return_mad.name = 'forward_seventeen_month_return_mad'</t>
  </si>
  <si>
    <t>forward_eighteen_month_return_mad.name = 'forward_eighteen_month_return_mad'</t>
  </si>
  <si>
    <t>forward_nineteen_month_return_mad.name = 'forward_nineteen_month_return_mad'</t>
  </si>
  <si>
    <t>forward_twenty_month_return_mad.name = 'forward_twenty_month_return_mad'</t>
  </si>
  <si>
    <t>forward_twentyone_month_return_mad.name = 'forward_twentyone_month_return_mad'</t>
  </si>
  <si>
    <t>forward_twentytwo_month_return_mad.name = 'forward_twentytwo_month_return_mad'</t>
  </si>
  <si>
    <t>forward_twentythree_month_return_mad.name = 'forward_twentythree_month_return_mad'</t>
  </si>
  <si>
    <t>forward_twentyfour_month_return_mad.name = 'forward_twentyfour_month_return_mad'</t>
  </si>
  <si>
    <t>forward_twentyfive_month_return_mad.name = 'forward_twentyfive_month_return_mad'</t>
  </si>
  <si>
    <t>forward_twentysix_month_return_mad.name = 'forward_twentysix_month_return_mad'</t>
  </si>
  <si>
    <t>forward_twentyseven_month_return_mad.name = 'forward_twentyseven_month_return_mad'</t>
  </si>
  <si>
    <t>forward_twentyeight_month_return_mad.name = 'forward_twentyeight_month_return_mad'</t>
  </si>
  <si>
    <t>forward_twentynine_month_return_mad.name = 'forward_twentynine_month_return_mad'</t>
  </si>
  <si>
    <t>forward_thirty_month_return_mad.name = 'forward_thirty_month_return_mad'</t>
  </si>
  <si>
    <t>forward_thirtyone_month_return_mad.name = 'forward_thirtyone_month_return_mad'</t>
  </si>
  <si>
    <t>forward_thirtytwo_month_return_mad.name = 'forward_thirtytwo_month_return_mad'</t>
  </si>
  <si>
    <t>forward_thirtythree_month_return_mad.name = 'forward_thirtythree_month_return_mad'</t>
  </si>
  <si>
    <t>forward_thirtyfour_month_return_mad.name = 'forward_thirtyfour_month_return_mad'</t>
  </si>
  <si>
    <t>forward_thirtyfive_month_return_mad.name = 'forward_thirtyfive_month_return_mad'</t>
  </si>
  <si>
    <t>forward_thirtysix_month_return_mad.name = 'forward_thirtysix_month_return_mad'</t>
  </si>
  <si>
    <t>past_one_month_return_mad.name = 'past_one_month_return_mad'</t>
  </si>
  <si>
    <t>past_two_month_return_mad.name = 'past_two_month_return_mad'</t>
  </si>
  <si>
    <t>past_three_month_return_mad.name = 'past_three_month_return_mad'</t>
  </si>
  <si>
    <t>past_four_month_return_mad.name = 'past_four_month_return_mad'</t>
  </si>
  <si>
    <t>past_five_month_return_mad.name = 'past_five_month_return_mad'</t>
  </si>
  <si>
    <t>past_six_month_return_mad.name = 'past_six_month_return_mad'</t>
  </si>
  <si>
    <t>past_seven_month_return_mad.name = 'past_seven_month_return_mad'</t>
  </si>
  <si>
    <t>past_eight_month_return_mad.name = 'past_eight_month_return_mad'</t>
  </si>
  <si>
    <t>past_nine_month_return_mad.name = 'past_nine_month_return_mad'</t>
  </si>
  <si>
    <t>past_ten_month_return_mad.name = 'past_ten_month_return_mad'</t>
  </si>
  <si>
    <t>past_eleven_month_return_mad.name = 'past_eleven_month_return_mad'</t>
  </si>
  <si>
    <t>past_twelve_month_return_mad.name = 'past_twelve_month_return_mad'</t>
  </si>
  <si>
    <t>past_thirteen_month_return_mad.name = 'past_thirteen_month_return_mad'</t>
  </si>
  <si>
    <t>past_fourteen_month_return_mad.name = 'past_fourteen_month_return_mad'</t>
  </si>
  <si>
    <t>past_fifteen_month_return_mad.name = 'past_fifteen_month_return_mad'</t>
  </si>
  <si>
    <t>past_sixteen_month_return_mad.name = 'past_sixteen_month_return_mad'</t>
  </si>
  <si>
    <t>past_seventeen_month_return_mad.name = 'past_seventeen_month_return_mad'</t>
  </si>
  <si>
    <t>past_eighteen_month_return_mad.name = 'past_eighteen_month_return_mad'</t>
  </si>
  <si>
    <t>past_nineteen_month_return_mad.name = 'past_nineteen_month_return_mad'</t>
  </si>
  <si>
    <t>past_twenty_month_return_mad.name = 'past_twenty_month_return_mad'</t>
  </si>
  <si>
    <t>past_twentyone_month_return_mad.name = 'past_twentyone_month_return_mad'</t>
  </si>
  <si>
    <t>past_twentytwo_month_return_mad.name = 'past_twentytwo_month_return_mad'</t>
  </si>
  <si>
    <t>past_twentythree_month_return_mad.name = 'past_twentythree_month_return_mad'</t>
  </si>
  <si>
    <t>past_twentyfour_month_return_mad.name = 'past_twentyfour_month_return_mad'</t>
  </si>
  <si>
    <t>past_twentyfive_month_return_mad.name = 'past_twentyfive_month_return_mad'</t>
  </si>
  <si>
    <t>past_twentysix_month_return_mad.name = 'past_twentysix_month_return_mad'</t>
  </si>
  <si>
    <t>past_twentyseven_month_return_mad.name = 'past_twentyseven_month_return_mad'</t>
  </si>
  <si>
    <t>past_twentyeight_month_return_mad.name = 'past_twentyeight_month_return_mad'</t>
  </si>
  <si>
    <t>past_twentynine_month_return_mad.name = 'past_twentynine_month_return_mad'</t>
  </si>
  <si>
    <t>past_thirty_month_return_mad.name = 'past_thirty_month_return_mad'</t>
  </si>
  <si>
    <t>past_thirtyone_month_return_mad.name = 'past_thirtyone_month_return_mad'</t>
  </si>
  <si>
    <t>past_thirtytwo_month_return_mad.name = 'past_thirtytwo_month_return_mad'</t>
  </si>
  <si>
    <t>past_thirtythree_month_return_mad.name = 'past_thirtythree_month_return_mad'</t>
  </si>
  <si>
    <t>past_thirtyfour_month_return_mad.name = 'past_thirtyfour_month_return_mad'</t>
  </si>
  <si>
    <t>past_thirtyfive_month_return_mad.name = 'past_thirtyfive_month_return_mad'</t>
  </si>
  <si>
    <t>past_thirtysix_month_return_mad.name = 'past_thirtysix_month_return_mad'</t>
  </si>
  <si>
    <t>accrual_mad.name = 'accrual_mad'</t>
  </si>
  <si>
    <t>adv_sale_mad.name = 'adv_sale_mad'</t>
  </si>
  <si>
    <t>aftret_eq_mad.name = 'aftret_eq_mad'</t>
  </si>
  <si>
    <t>aftret_equity_mad.name = 'aftret_equity_mad'</t>
  </si>
  <si>
    <t>aftret_invcapx_mad.name = 'aftret_invcapx_mad'</t>
  </si>
  <si>
    <t>at_turn_mad.name = 'at_turn_mad'</t>
  </si>
  <si>
    <t>bm_mad.name = 'bm_mad'</t>
  </si>
  <si>
    <t>CAPEI_mad.name = 'CAPEI_mad'</t>
  </si>
  <si>
    <t>capital_ratio_mad.name = 'capital_ratio_mad'</t>
  </si>
  <si>
    <t>cash_conversion_mad.name = 'cash_conversion_mad'</t>
  </si>
  <si>
    <t>cash_debt_mad.name = 'cash_debt_mad'</t>
  </si>
  <si>
    <t>cash_lt_mad.name = 'cash_lt_mad'</t>
  </si>
  <si>
    <t>cash_ratio_mad.name = 'cash_ratio_mad'</t>
  </si>
  <si>
    <t>cfm_mad.name = 'cfm_mad'</t>
  </si>
  <si>
    <t>curr_debt_mad.name = 'curr_debt_mad'</t>
  </si>
  <si>
    <t>curr_ratio_mad.name = 'curr_ratio_mad'</t>
  </si>
  <si>
    <t>de_ratio_mad.name = 'de_ratio_mad'</t>
  </si>
  <si>
    <t>debt_assets_mad.name = 'debt_assets_mad'</t>
  </si>
  <si>
    <t>debt_at_mad.name = 'debt_at_mad'</t>
  </si>
  <si>
    <t>debt_capital_mad.name = 'debt_capital_mad'</t>
  </si>
  <si>
    <t>debt_ebitda_mad.name = 'debt_ebitda_mad'</t>
  </si>
  <si>
    <t>debt_invcap_mad.name = 'debt_invcap_mad'</t>
  </si>
  <si>
    <t>DIVYIELD_mad.name = 'DIVYIELD_mad'</t>
  </si>
  <si>
    <t>dltt_be_mad.name = 'dltt_be_mad'</t>
  </si>
  <si>
    <t>dpr_mad.name = 'dpr_mad'</t>
  </si>
  <si>
    <t>efftax_mad.name = 'efftax_mad'</t>
  </si>
  <si>
    <t>equity_invcap_mad.name = 'equity_invcap_mad'</t>
  </si>
  <si>
    <t>evm_mad.name = 'evm_mad'</t>
  </si>
  <si>
    <t>fcf_ocf_mad.name = 'fcf_ocf_mad'</t>
  </si>
  <si>
    <t>gpm_mad.name = 'gpm_mad'</t>
  </si>
  <si>
    <t>GProf_mad.name = 'GProf_mad'</t>
  </si>
  <si>
    <t>int_debt_mad.name = 'int_debt_mad'</t>
  </si>
  <si>
    <t>int_totdebt_mad.name = 'int_totdebt_mad'</t>
  </si>
  <si>
    <t>intcov_mad.name = 'intcov_mad'</t>
  </si>
  <si>
    <t>intcov_ratio_mad.name = 'intcov_ratio_mad'</t>
  </si>
  <si>
    <t>inv_turn_mad.name = 'inv_turn_mad'</t>
  </si>
  <si>
    <t>invt_act_mad.name = 'invt_act_mad'</t>
  </si>
  <si>
    <t>lt_debt_mad.name = 'lt_debt_mad'</t>
  </si>
  <si>
    <t>lt_ppent_mad.name = 'lt_ppent_mad'</t>
  </si>
  <si>
    <t>npm_mad.name = 'npm_mad'</t>
  </si>
  <si>
    <t>ocf_lct_mad.name = 'ocf_lct_mad'</t>
  </si>
  <si>
    <t>opmad_mad.name = 'opmad_mad'</t>
  </si>
  <si>
    <t>opmbd_mad.name = 'opmbd_mad'</t>
  </si>
  <si>
    <t>pay_turn_mad.name = 'pay_turn_mad'</t>
  </si>
  <si>
    <t>pcf_mad.name = 'pcf_mad'</t>
  </si>
  <si>
    <t>pe_exi_mad.name = 'pe_exi_mad'</t>
  </si>
  <si>
    <t>pe_inc_mad.name = 'pe_inc_mad'</t>
  </si>
  <si>
    <t>pe_op_basic_mad.name = 'pe_op_basic_mad'</t>
  </si>
  <si>
    <t>pe_op_dil_mad.name = 'pe_op_dil_mad'</t>
  </si>
  <si>
    <t>PEG_1yrforward_mad.name = 'PEG_1yrforward_mad'</t>
  </si>
  <si>
    <t>PEG_ltgforward_mad.name = 'PEG_ltgforward_mad'</t>
  </si>
  <si>
    <t>PEG_trailing_mad.name = 'PEG_trailing_mad'</t>
  </si>
  <si>
    <t>pretret_earnat_mad.name = 'pretret_earnat_mad'</t>
  </si>
  <si>
    <t>pretret_noa_mad.name = 'pretret_noa_mad'</t>
  </si>
  <si>
    <t>profit_lct_mad.name = 'profit_lct_mad'</t>
  </si>
  <si>
    <t>ps_mad.name = 'ps_mad'</t>
  </si>
  <si>
    <t>ptb_mad.name = 'ptb_mad'</t>
  </si>
  <si>
    <t>ptpm_mad.name = 'ptpm_mad'</t>
  </si>
  <si>
    <t>quick_ratio_mad.name = 'quick_ratio_mad'</t>
  </si>
  <si>
    <t>rd_sale_mad.name = 'rd_sale_mad'</t>
  </si>
  <si>
    <t>rect_act_mad.name = 'rect_act_mad'</t>
  </si>
  <si>
    <t>rect_turn_mad.name = 'rect_turn_mad'</t>
  </si>
  <si>
    <t>roa_mad.name = 'roa_mad'</t>
  </si>
  <si>
    <t>roce_mad.name = 'roce_mad'</t>
  </si>
  <si>
    <t>roe_mad.name = 'roe_mad'</t>
  </si>
  <si>
    <t>sale_equity_mad.name = 'sale_equity_mad'</t>
  </si>
  <si>
    <t>sale_invcap_mad.name = 'sale_invcap_mad'</t>
  </si>
  <si>
    <t>sale_nwc_mad.name = 'sale_nwc_mad'</t>
  </si>
  <si>
    <t>short_debt_mad.name = 'short_debt_mad'</t>
  </si>
  <si>
    <t>staff_sale_mad.name = 'staff_sale_mad'</t>
  </si>
  <si>
    <t>totdebt_invcap_mad.name = 'totdebt_invcap_mad'</t>
  </si>
  <si>
    <t>dvpspm_mad.name = 'dvpspm_mad'</t>
  </si>
  <si>
    <t>dvpsxm_mad.name = 'dvpsxm_mad'</t>
  </si>
  <si>
    <t>dvrate_mad.name = 'dvrate_mad'</t>
  </si>
  <si>
    <t>spcsrc_mad.name = 'spcsrc_mad'</t>
  </si>
  <si>
    <t>alpha_mad.name = 'alpha_mad'</t>
  </si>
  <si>
    <t>b_hml_mad.name = 'b_hml_mad'</t>
  </si>
  <si>
    <t>b_mkt_mad.name = 'b_mkt_mad'</t>
  </si>
  <si>
    <t>b_smb_mad.name = 'b_smb_mad'</t>
  </si>
  <si>
    <t>b_umd_mad.name = 'b_umd_mad'</t>
  </si>
  <si>
    <t>exret_mad.name = 'exret_mad'</t>
  </si>
  <si>
    <t>ivol_mad.name = 'ivol_mad'</t>
  </si>
  <si>
    <t>n_mad.name = 'n_mad'</t>
  </si>
  <si>
    <t>R2_mad.name = 'R2_mad'</t>
  </si>
  <si>
    <t>tvol_mad.name = 'tvol_mad'</t>
  </si>
  <si>
    <t>BUYPCT_mad.name = 'BUYPCT_mad'</t>
  </si>
  <si>
    <t>HOLDPCT_mad.name = 'HOLDPCT_mad'</t>
  </si>
  <si>
    <t>MEANREC_mad.name = 'MEANREC_mad'</t>
  </si>
  <si>
    <t>MEDREC_mad.name = 'MEDREC_mad'</t>
  </si>
  <si>
    <t>NUMDOWN_mad.name = 'NUMDOWN_mad'</t>
  </si>
  <si>
    <t>NUMREC_mad.name = 'NUMREC_mad'</t>
  </si>
  <si>
    <t>NUMUP_mad.name = 'NUMUP_mad'</t>
  </si>
  <si>
    <t>SELLPCT_mad.name = 'SELLPCT_mad'</t>
  </si>
  <si>
    <t>STDEV_mad.name = 'STDEV_mad'</t>
  </si>
  <si>
    <t>ACTUAL_EPS_mad.name = 'ACTUAL_EPS_mad'</t>
  </si>
  <si>
    <t>CONSENSUS_EPS_mad.name = 'CONSENSUS_EPS_mad'</t>
  </si>
  <si>
    <t>CONSENSUS_STD_mad.name = 'CONSENSUS_STD_mad'</t>
  </si>
  <si>
    <t>NUMBER_OF_EST_mad.name = 'NUMBER_OF_EST_mad'</t>
  </si>
  <si>
    <t>SURPRISE_PCT_mad.name = 'SURPRISE_PCT_mad'</t>
  </si>
  <si>
    <t>df = df.join(forward_one_month_return_mad, on=['year-month'])</t>
  </si>
  <si>
    <t>df = df.join(forward_two_month_return_mad, on=['year-month'])</t>
  </si>
  <si>
    <t>df = df.join(forward_three_month_return_mad, on=['year-month'])</t>
  </si>
  <si>
    <t>df = df.join(forward_four_month_return_mad, on=['year-month'])</t>
  </si>
  <si>
    <t>df = df.join(forward_five_month_return_mad, on=['year-month'])</t>
  </si>
  <si>
    <t>df = df.join(forward_six_month_return_mad, on=['year-month'])</t>
  </si>
  <si>
    <t>df = df.join(forward_seven_month_return_mad, on=['year-month'])</t>
  </si>
  <si>
    <t>df = df.join(forward_eight_month_return_mad, on=['year-month'])</t>
  </si>
  <si>
    <t>df = df.join(forward_nine_month_return_mad, on=['year-month'])</t>
  </si>
  <si>
    <t>df = df.join(forward_ten_month_return_mad, on=['year-month'])</t>
  </si>
  <si>
    <t>df = df.join(forward_eleven_month_return_mad, on=['year-month'])</t>
  </si>
  <si>
    <t>df = df.join(forward_twelve_month_return_mad, on=['year-month'])</t>
  </si>
  <si>
    <t>df = df.join(forward_thirteen_month_return_mad, on=['year-month'])</t>
  </si>
  <si>
    <t>df = df.join(forward_fourteen_month_return_mad, on=['year-month'])</t>
  </si>
  <si>
    <t>df = df.join(forward_fifteen_month_return_mad, on=['year-month'])</t>
  </si>
  <si>
    <t>df = df.join(forward_sixteen_month_return_mad, on=['year-month'])</t>
  </si>
  <si>
    <t>df = df.join(forward_seventeen_month_return_mad, on=['year-month'])</t>
  </si>
  <si>
    <t>df = df.join(forward_eighteen_month_return_mad, on=['year-month'])</t>
  </si>
  <si>
    <t>df = df.join(forward_nineteen_month_return_mad, on=['year-month'])</t>
  </si>
  <si>
    <t>df = df.join(forward_twenty_month_return_mad, on=['year-month'])</t>
  </si>
  <si>
    <t>df = df.join(forward_twentyone_month_return_mad, on=['year-month'])</t>
  </si>
  <si>
    <t>df = df.join(forward_twentytwo_month_return_mad, on=['year-month'])</t>
  </si>
  <si>
    <t>df = df.join(forward_twentythree_month_return_mad, on=['year-month'])</t>
  </si>
  <si>
    <t>df = df.join(forward_twentyfour_month_return_mad, on=['year-month'])</t>
  </si>
  <si>
    <t>df = df.join(forward_twentyfive_month_return_mad, on=['year-month'])</t>
  </si>
  <si>
    <t>df = df.join(forward_twentysix_month_return_mad, on=['year-month'])</t>
  </si>
  <si>
    <t>df = df.join(forward_twentyseven_month_return_mad, on=['year-month'])</t>
  </si>
  <si>
    <t>df = df.join(forward_twentyeight_month_return_mad, on=['year-month'])</t>
  </si>
  <si>
    <t>df = df.join(forward_twentynine_month_return_mad, on=['year-month'])</t>
  </si>
  <si>
    <t>df = df.join(forward_thirty_month_return_mad, on=['year-month'])</t>
  </si>
  <si>
    <t>df = df.join(forward_thirtyone_month_return_mad, on=['year-month'])</t>
  </si>
  <si>
    <t>df = df.join(forward_thirtytwo_month_return_mad, on=['year-month'])</t>
  </si>
  <si>
    <t>df = df.join(forward_thirtythree_month_return_mad, on=['year-month'])</t>
  </si>
  <si>
    <t>df = df.join(forward_thirtyfour_month_return_mad, on=['year-month'])</t>
  </si>
  <si>
    <t>df = df.join(forward_thirtyfive_month_return_mad, on=['year-month'])</t>
  </si>
  <si>
    <t>df = df.join(forward_thirtysix_month_return_mad, on=['year-month'])</t>
  </si>
  <si>
    <t>df = df.join(past_one_month_return_mad, on=['year-month'])</t>
  </si>
  <si>
    <t>df = df.join(past_two_month_return_mad, on=['year-month'])</t>
  </si>
  <si>
    <t>df = df.join(past_three_month_return_mad, on=['year-month'])</t>
  </si>
  <si>
    <t>df = df.join(past_four_month_return_mad, on=['year-month'])</t>
  </si>
  <si>
    <t>df = df.join(past_five_month_return_mad, on=['year-month'])</t>
  </si>
  <si>
    <t>df = df.join(past_six_month_return_mad, on=['year-month'])</t>
  </si>
  <si>
    <t>df = df.join(past_seven_month_return_mad, on=['year-month'])</t>
  </si>
  <si>
    <t>df = df.join(past_eight_month_return_mad, on=['year-month'])</t>
  </si>
  <si>
    <t>df = df.join(past_nine_month_return_mad, on=['year-month'])</t>
  </si>
  <si>
    <t>df = df.join(past_ten_month_return_mad, on=['year-month'])</t>
  </si>
  <si>
    <t>df = df.join(past_eleven_month_return_mad, on=['year-month'])</t>
  </si>
  <si>
    <t>df = df.join(past_twelve_month_return_mad, on=['year-month'])</t>
  </si>
  <si>
    <t>df = df.join(past_thirteen_month_return_mad, on=['year-month'])</t>
  </si>
  <si>
    <t>df = df.join(past_fourteen_month_return_mad, on=['year-month'])</t>
  </si>
  <si>
    <t>df = df.join(past_fifteen_month_return_mad, on=['year-month'])</t>
  </si>
  <si>
    <t>df = df.join(past_sixteen_month_return_mad, on=['year-month'])</t>
  </si>
  <si>
    <t>df = df.join(past_seventeen_month_return_mad, on=['year-month'])</t>
  </si>
  <si>
    <t>df = df.join(past_eighteen_month_return_mad, on=['year-month'])</t>
  </si>
  <si>
    <t>df = df.join(past_nineteen_month_return_mad, on=['year-month'])</t>
  </si>
  <si>
    <t>df = df.join(past_twenty_month_return_mad, on=['year-month'])</t>
  </si>
  <si>
    <t>df = df.join(past_twentyone_month_return_mad, on=['year-month'])</t>
  </si>
  <si>
    <t>df = df.join(past_twentytwo_month_return_mad, on=['year-month'])</t>
  </si>
  <si>
    <t>df = df.join(past_twentythree_month_return_mad, on=['year-month'])</t>
  </si>
  <si>
    <t>df = df.join(past_twentyfour_month_return_mad, on=['year-month'])</t>
  </si>
  <si>
    <t>df = df.join(past_twentyfive_month_return_mad, on=['year-month'])</t>
  </si>
  <si>
    <t>df = df.join(past_twentysix_month_return_mad, on=['year-month'])</t>
  </si>
  <si>
    <t>df = df.join(past_twentyseven_month_return_mad, on=['year-month'])</t>
  </si>
  <si>
    <t>df = df.join(past_twentyeight_month_return_mad, on=['year-month'])</t>
  </si>
  <si>
    <t>df = df.join(past_twentynine_month_return_mad, on=['year-month'])</t>
  </si>
  <si>
    <t>df = df.join(past_thirty_month_return_mad, on=['year-month'])</t>
  </si>
  <si>
    <t>df = df.join(past_thirtyone_month_return_mad, on=['year-month'])</t>
  </si>
  <si>
    <t>df = df.join(past_thirtytwo_month_return_mad, on=['year-month'])</t>
  </si>
  <si>
    <t>df = df.join(past_thirtythree_month_return_mad, on=['year-month'])</t>
  </si>
  <si>
    <t>df = df.join(past_thirtyfour_month_return_mad, on=['year-month'])</t>
  </si>
  <si>
    <t>df = df.join(past_thirtyfive_month_return_mad, on=['year-month'])</t>
  </si>
  <si>
    <t>df = df.join(past_thirtysix_month_return_mad, on=['year-month'])</t>
  </si>
  <si>
    <t>df = df.join(accrual_mad, on=['year-month'])</t>
  </si>
  <si>
    <t>df = df.join(adv_sale_mad, on=['year-month'])</t>
  </si>
  <si>
    <t>df = df.join(aftret_eq_mad, on=['year-month'])</t>
  </si>
  <si>
    <t>df = df.join(aftret_equity_mad, on=['year-month'])</t>
  </si>
  <si>
    <t>df = df.join(aftret_invcapx_mad, on=['year-month'])</t>
  </si>
  <si>
    <t>df = df.join(at_turn_mad, on=['year-month'])</t>
  </si>
  <si>
    <t>df = df.join(bm_mad, on=['year-month'])</t>
  </si>
  <si>
    <t>df = df.join(CAPEI_mad, on=['year-month'])</t>
  </si>
  <si>
    <t>df = df.join(capital_ratio_mad, on=['year-month'])</t>
  </si>
  <si>
    <t>df = df.join(cash_conversion_mad, on=['year-month'])</t>
  </si>
  <si>
    <t>df = df.join(cash_debt_mad, on=['year-month'])</t>
  </si>
  <si>
    <t>df = df.join(cash_lt_mad, on=['year-month'])</t>
  </si>
  <si>
    <t>df = df.join(cash_ratio_mad, on=['year-month'])</t>
  </si>
  <si>
    <t>df = df.join(cfm_mad, on=['year-month'])</t>
  </si>
  <si>
    <t>df = df.join(curr_debt_mad, on=['year-month'])</t>
  </si>
  <si>
    <t>df = df.join(curr_ratio_mad, on=['year-month'])</t>
  </si>
  <si>
    <t>df = df.join(de_ratio_mad, on=['year-month'])</t>
  </si>
  <si>
    <t>df = df.join(debt_assets_mad, on=['year-month'])</t>
  </si>
  <si>
    <t>df = df.join(debt_at_mad, on=['year-month'])</t>
  </si>
  <si>
    <t>df = df.join(debt_capital_mad, on=['year-month'])</t>
  </si>
  <si>
    <t>df = df.join(debt_ebitda_mad, on=['year-month'])</t>
  </si>
  <si>
    <t>df = df.join(debt_invcap_mad, on=['year-month'])</t>
  </si>
  <si>
    <t>df = df.join(DIVYIELD_mad, on=['year-month'])</t>
  </si>
  <si>
    <t>df = df.join(dltt_be_mad, on=['year-month'])</t>
  </si>
  <si>
    <t>df = df.join(dpr_mad, on=['year-month'])</t>
  </si>
  <si>
    <t>df = df.join(efftax_mad, on=['year-month'])</t>
  </si>
  <si>
    <t>df = df.join(equity_invcap_mad, on=['year-month'])</t>
  </si>
  <si>
    <t>df = df.join(evm_mad, on=['year-month'])</t>
  </si>
  <si>
    <t>df = df.join(fcf_ocf_mad, on=['year-month'])</t>
  </si>
  <si>
    <t>df = df.join(gpm_mad, on=['year-month'])</t>
  </si>
  <si>
    <t>df = df.join(GProf_mad, on=['year-month'])</t>
  </si>
  <si>
    <t>df = df.join(int_debt_mad, on=['year-month'])</t>
  </si>
  <si>
    <t>df = df.join(int_totdebt_mad, on=['year-month'])</t>
  </si>
  <si>
    <t>df = df.join(intcov_mad, on=['year-month'])</t>
  </si>
  <si>
    <t>df = df.join(intcov_ratio_mad, on=['year-month'])</t>
  </si>
  <si>
    <t>df = df.join(inv_turn_mad, on=['year-month'])</t>
  </si>
  <si>
    <t>df = df.join(invt_act_mad, on=['year-month'])</t>
  </si>
  <si>
    <t>df = df.join(lt_debt_mad, on=['year-month'])</t>
  </si>
  <si>
    <t>df = df.join(lt_ppent_mad, on=['year-month'])</t>
  </si>
  <si>
    <t>df = df.join(npm_mad, on=['year-month'])</t>
  </si>
  <si>
    <t>df = df.join(ocf_lct_mad, on=['year-month'])</t>
  </si>
  <si>
    <t>df = df.join(opmad_mad, on=['year-month'])</t>
  </si>
  <si>
    <t>df = df.join(opmbd_mad, on=['year-month'])</t>
  </si>
  <si>
    <t>df = df.join(pay_turn_mad, on=['year-month'])</t>
  </si>
  <si>
    <t>df = df.join(pcf_mad, on=['year-month'])</t>
  </si>
  <si>
    <t>df = df.join(pe_exi_mad, on=['year-month'])</t>
  </si>
  <si>
    <t>df = df.join(pe_inc_mad, on=['year-month'])</t>
  </si>
  <si>
    <t>df = df.join(pe_op_basic_mad, on=['year-month'])</t>
  </si>
  <si>
    <t>df = df.join(pe_op_dil_mad, on=['year-month'])</t>
  </si>
  <si>
    <t>df = df.join(PEG_1yrforward_mad, on=['year-month'])</t>
  </si>
  <si>
    <t>df = df.join(PEG_ltgforward_mad, on=['year-month'])</t>
  </si>
  <si>
    <t>df = df.join(PEG_trailing_mad, on=['year-month'])</t>
  </si>
  <si>
    <t>df = df.join(pretret_earnat_mad, on=['year-month'])</t>
  </si>
  <si>
    <t>df = df.join(pretret_noa_mad, on=['year-month'])</t>
  </si>
  <si>
    <t>df = df.join(profit_lct_mad, on=['year-month'])</t>
  </si>
  <si>
    <t>df = df.join(ps_mad, on=['year-month'])</t>
  </si>
  <si>
    <t>df = df.join(ptb_mad, on=['year-month'])</t>
  </si>
  <si>
    <t>df = df.join(ptpm_mad, on=['year-month'])</t>
  </si>
  <si>
    <t>df = df.join(quick_ratio_mad, on=['year-month'])</t>
  </si>
  <si>
    <t>df = df.join(rd_sale_mad, on=['year-month'])</t>
  </si>
  <si>
    <t>df = df.join(rect_act_mad, on=['year-month'])</t>
  </si>
  <si>
    <t>df = df.join(rect_turn_mad, on=['year-month'])</t>
  </si>
  <si>
    <t>df = df.join(roa_mad, on=['year-month'])</t>
  </si>
  <si>
    <t>df = df.join(roce_mad, on=['year-month'])</t>
  </si>
  <si>
    <t>df = df.join(roe_mad, on=['year-month'])</t>
  </si>
  <si>
    <t>df = df.join(sale_equity_mad, on=['year-month'])</t>
  </si>
  <si>
    <t>df = df.join(sale_invcap_mad, on=['year-month'])</t>
  </si>
  <si>
    <t>df = df.join(sale_nwc_mad, on=['year-month'])</t>
  </si>
  <si>
    <t>df = df.join(short_debt_mad, on=['year-month'])</t>
  </si>
  <si>
    <t>df = df.join(staff_sale_mad, on=['year-month'])</t>
  </si>
  <si>
    <t>df = df.join(totdebt_invcap_mad, on=['year-month'])</t>
  </si>
  <si>
    <t>df = df.join(dvpspm_mad, on=['year-month'])</t>
  </si>
  <si>
    <t>df = df.join(dvpsxm_mad, on=['year-month'])</t>
  </si>
  <si>
    <t>df = df.join(dvrate_mad, on=['year-month'])</t>
  </si>
  <si>
    <t>df = df.join(spcsrc_mad, on=['year-month'])</t>
  </si>
  <si>
    <t>df = df.join(alpha_mad, on=['year-month'])</t>
  </si>
  <si>
    <t>df = df.join(b_hml_mad, on=['year-month'])</t>
  </si>
  <si>
    <t>df = df.join(b_mkt_mad, on=['year-month'])</t>
  </si>
  <si>
    <t>df = df.join(b_smb_mad, on=['year-month'])</t>
  </si>
  <si>
    <t>df = df.join(b_umd_mad, on=['year-month'])</t>
  </si>
  <si>
    <t>df = df.join(exret_mad, on=['year-month'])</t>
  </si>
  <si>
    <t>df = df.join(ivol_mad, on=['year-month'])</t>
  </si>
  <si>
    <t>df = df.join(n_mad, on=['year-month'])</t>
  </si>
  <si>
    <t>df = df.join(R2_mad, on=['year-month'])</t>
  </si>
  <si>
    <t>df = df.join(tvol_mad, on=['year-month'])</t>
  </si>
  <si>
    <t>df = df.join(BUYPCT_mad, on=['year-month'])</t>
  </si>
  <si>
    <t>df = df.join(HOLDPCT_mad, on=['year-month'])</t>
  </si>
  <si>
    <t>df = df.join(MEANREC_mad, on=['year-month'])</t>
  </si>
  <si>
    <t>df = df.join(MEDREC_mad, on=['year-month'])</t>
  </si>
  <si>
    <t>df = df.join(NUMDOWN_mad, on=['year-month'])</t>
  </si>
  <si>
    <t>df = df.join(NUMREC_mad, on=['year-month'])</t>
  </si>
  <si>
    <t>df = df.join(NUMUP_mad, on=['year-month'])</t>
  </si>
  <si>
    <t>df = df.join(SELLPCT_mad, on=['year-month'])</t>
  </si>
  <si>
    <t>df = df.join(STDEV_mad, on=['year-month'])</t>
  </si>
  <si>
    <t>df = df.join(ACTUAL_EPS_mad, on=['year-month'])</t>
  </si>
  <si>
    <t>df = df.join(CONSENSUS_EPS_mad, on=['year-month'])</t>
  </si>
  <si>
    <t>df = df.join(CONSENSUS_STD_mad, on=['year-month'])</t>
  </si>
  <si>
    <t>df = df.join(NUMBER_OF_EST_mad, on=['year-month'])</t>
  </si>
  <si>
    <t>df = df.join(SURPRISE_PCT_mad, on=['year-month'])</t>
  </si>
  <si>
    <t>if df.groupby(['year-month'])[['forward_one_month_return']].apply(mad).any() == 0:
    forward_one_month_return_mad = df.groupby(['year-month'])[['forward_one_month_return']].apply(meanad)
else:
    forward_one_month_return_mad = df.groupby(['year-month'])[['forward_one_month_return']].apply(mad).any()</t>
  </si>
  <si>
    <t>if df.groupby(['year-month'])[['forward_two_month_return']].apply(mad).any() == 0:
    forward_two_month_return_mad = df.groupby(['year-month'])[['forward_two_month_return']].apply(meanad)
else:
    forward_two_month_return_mad = df.groupby(['year-month'])[['forward_two_month_return']].apply(mad).any()</t>
  </si>
  <si>
    <t>if df.groupby(['year-month'])[['forward_three_month_return']].apply(mad).any() == 0:
    forward_three_month_return_mad = df.groupby(['year-month'])[['forward_three_month_return']].apply(meanad)
else:
    forward_three_month_return_mad = df.groupby(['year-month'])[['forward_three_month_return']].apply(mad).any()</t>
  </si>
  <si>
    <t>if df.groupby(['year-month'])[['forward_four_month_return']].apply(mad).any() == 0:
    forward_four_month_return_mad = df.groupby(['year-month'])[['forward_four_month_return']].apply(meanad)
else:
    forward_four_month_return_mad = df.groupby(['year-month'])[['forward_four_month_return']].apply(mad).any()</t>
  </si>
  <si>
    <t>if df.groupby(['year-month'])[['forward_five_month_return']].apply(mad).any() == 0:
    forward_five_month_return_mad = df.groupby(['year-month'])[['forward_five_month_return']].apply(meanad)
else:
    forward_five_month_return_mad = df.groupby(['year-month'])[['forward_five_month_return']].apply(mad).any()</t>
  </si>
  <si>
    <t>if df.groupby(['year-month'])[['forward_six_month_return']].apply(mad).any() == 0:
    forward_six_month_return_mad = df.groupby(['year-month'])[['forward_six_month_return']].apply(meanad)
else:
    forward_six_month_return_mad = df.groupby(['year-month'])[['forward_six_month_return']].apply(mad).any()</t>
  </si>
  <si>
    <t>if df.groupby(['year-month'])[['forward_seven_month_return']].apply(mad).any() == 0:
    forward_seven_month_return_mad = df.groupby(['year-month'])[['forward_seven_month_return']].apply(meanad)
else:
    forward_seven_month_return_mad = df.groupby(['year-month'])[['forward_seven_month_return']].apply(mad).any()</t>
  </si>
  <si>
    <t>if df.groupby(['year-month'])[['forward_eight_month_return']].apply(mad).any() == 0:
    forward_eight_month_return_mad = df.groupby(['year-month'])[['forward_eight_month_return']].apply(meanad)
else:
    forward_eight_month_return_mad = df.groupby(['year-month'])[['forward_eight_month_return']].apply(mad).any()</t>
  </si>
  <si>
    <t>if df.groupby(['year-month'])[['forward_nine_month_return']].apply(mad).any() == 0:
    forward_nine_month_return_mad = df.groupby(['year-month'])[['forward_nine_month_return']].apply(meanad)
else:
    forward_nine_month_return_mad = df.groupby(['year-month'])[['forward_nine_month_return']].apply(mad).any()</t>
  </si>
  <si>
    <t>if df.groupby(['year-month'])[['forward_ten_month_return']].apply(mad).any() == 0:
    forward_ten_month_return_mad = df.groupby(['year-month'])[['forward_ten_month_return']].apply(meanad)
else:
    forward_ten_month_return_mad = df.groupby(['year-month'])[['forward_ten_month_return']].apply(mad).any()</t>
  </si>
  <si>
    <t>if df.groupby(['year-month'])[['forward_eleven_month_return']].apply(mad).any() == 0:
    forward_eleven_month_return_mad = df.groupby(['year-month'])[['forward_eleven_month_return']].apply(meanad)
else:
    forward_eleven_month_return_mad = df.groupby(['year-month'])[['forward_eleven_month_return']].apply(mad).any()</t>
  </si>
  <si>
    <t>if df.groupby(['year-month'])[['forward_twelve_month_return']].apply(mad).any() == 0:
    forward_twelve_month_return_mad = df.groupby(['year-month'])[['forward_twelve_month_return']].apply(meanad)
else:
    forward_twelve_month_return_mad = df.groupby(['year-month'])[['forward_twelve_month_return']].apply(mad).any()</t>
  </si>
  <si>
    <t>if df.groupby(['year-month'])[['forward_thirteen_month_return']].apply(mad).any() == 0:
    forward_thirteen_month_return_mad = df.groupby(['year-month'])[['forward_thirteen_month_return']].apply(meanad)
else:
    forward_thirteen_month_return_mad = df.groupby(['year-month'])[['forward_thirteen_month_return']].apply(mad).any()</t>
  </si>
  <si>
    <t>if df.groupby(['year-month'])[['forward_fourteen_month_return']].apply(mad).any() == 0:
    forward_fourteen_month_return_mad = df.groupby(['year-month'])[['forward_fourteen_month_return']].apply(meanad)
else:
    forward_fourteen_month_return_mad = df.groupby(['year-month'])[['forward_fourteen_month_return']].apply(mad).any()</t>
  </si>
  <si>
    <t>if df.groupby(['year-month'])[['forward_fifteen_month_return']].apply(mad).any() == 0:
    forward_fifteen_month_return_mad = df.groupby(['year-month'])[['forward_fifteen_month_return']].apply(meanad)
else:
    forward_fifteen_month_return_mad = df.groupby(['year-month'])[['forward_fifteen_month_return']].apply(mad).any()</t>
  </si>
  <si>
    <t>if df.groupby(['year-month'])[['forward_sixteen_month_return']].apply(mad).any() == 0:
    forward_sixteen_month_return_mad = df.groupby(['year-month'])[['forward_sixteen_month_return']].apply(meanad)
else:
    forward_sixteen_month_return_mad = df.groupby(['year-month'])[['forward_sixteen_month_return']].apply(mad).any()</t>
  </si>
  <si>
    <t>if df.groupby(['year-month'])[['forward_seventeen_month_return']].apply(mad).any() == 0:
    forward_seventeen_month_return_mad = df.groupby(['year-month'])[['forward_seventeen_month_return']].apply(meanad)
else:
    forward_seventeen_month_return_mad = df.groupby(['year-month'])[['forward_seventeen_month_return']].apply(mad).any()</t>
  </si>
  <si>
    <t>if df.groupby(['year-month'])[['forward_eighteen_month_return']].apply(mad).any() == 0:
    forward_eighteen_month_return_mad = df.groupby(['year-month'])[['forward_eighteen_month_return']].apply(meanad)
else:
    forward_eighteen_month_return_mad = df.groupby(['year-month'])[['forward_eighteen_month_return']].apply(mad).any()</t>
  </si>
  <si>
    <t>if df.groupby(['year-month'])[['forward_nineteen_month_return']].apply(mad).any() == 0:
    forward_nineteen_month_return_mad = df.groupby(['year-month'])[['forward_nineteen_month_return']].apply(meanad)
else:
    forward_nineteen_month_return_mad = df.groupby(['year-month'])[['forward_nineteen_month_return']].apply(mad).any()</t>
  </si>
  <si>
    <t>if df.groupby(['year-month'])[['forward_twenty_month_return']].apply(mad).any() == 0:
    forward_twenty_month_return_mad = df.groupby(['year-month'])[['forward_twenty_month_return']].apply(meanad)
else:
    forward_twenty_month_return_mad = df.groupby(['year-month'])[['forward_twenty_month_return']].apply(mad).any()</t>
  </si>
  <si>
    <t>if df.groupby(['year-month'])[['forward_twentyone_month_return']].apply(mad).any() == 0:
    forward_twentyone_month_return_mad = df.groupby(['year-month'])[['forward_twentyone_month_return']].apply(meanad)
else:
    forward_twentyone_month_return_mad = df.groupby(['year-month'])[['forward_twentyone_month_return']].apply(mad).any()</t>
  </si>
  <si>
    <t>if df.groupby(['year-month'])[['forward_twentytwo_month_return']].apply(mad).any() == 0:
    forward_twentytwo_month_return_mad = df.groupby(['year-month'])[['forward_twentytwo_month_return']].apply(meanad)
else:
    forward_twentytwo_month_return_mad = df.groupby(['year-month'])[['forward_twentytwo_month_return']].apply(mad).any()</t>
  </si>
  <si>
    <t>if df.groupby(['year-month'])[['forward_twentythree_month_return']].apply(mad).any() == 0:
    forward_twentythree_month_return_mad = df.groupby(['year-month'])[['forward_twentythree_month_return']].apply(meanad)
else:
    forward_twentythree_month_return_mad = df.groupby(['year-month'])[['forward_twentythree_month_return']].apply(mad).any()</t>
  </si>
  <si>
    <t>if df.groupby(['year-month'])[['forward_twentyfour_month_return']].apply(mad).any() == 0:
    forward_twentyfour_month_return_mad = df.groupby(['year-month'])[['forward_twentyfour_month_return']].apply(meanad)
else:
    forward_twentyfour_month_return_mad = df.groupby(['year-month'])[['forward_twentyfour_month_return']].apply(mad).any()</t>
  </si>
  <si>
    <t>if df.groupby(['year-month'])[['forward_twentyfive_month_return']].apply(mad).any() == 0:
    forward_twentyfive_month_return_mad = df.groupby(['year-month'])[['forward_twentyfive_month_return']].apply(meanad)
else:
    forward_twentyfive_month_return_mad = df.groupby(['year-month'])[['forward_twentyfive_month_return']].apply(mad).any()</t>
  </si>
  <si>
    <t>if df.groupby(['year-month'])[['forward_twentysix_month_return']].apply(mad).any() == 0:
    forward_twentysix_month_return_mad = df.groupby(['year-month'])[['forward_twentysix_month_return']].apply(meanad)
else:
    forward_twentysix_month_return_mad = df.groupby(['year-month'])[['forward_twentysix_month_return']].apply(mad).any()</t>
  </si>
  <si>
    <t>if df.groupby(['year-month'])[['forward_twentyseven_month_return']].apply(mad).any() == 0:
    forward_twentyseven_month_return_mad = df.groupby(['year-month'])[['forward_twentyseven_month_return']].apply(meanad)
else:
    forward_twentyseven_month_return_mad = df.groupby(['year-month'])[['forward_twentyseven_month_return']].apply(mad).any()</t>
  </si>
  <si>
    <t>if df.groupby(['year-month'])[['forward_twentyeight_month_return']].apply(mad).any() == 0:
    forward_twentyeight_month_return_mad = df.groupby(['year-month'])[['forward_twentyeight_month_return']].apply(meanad)
else:
    forward_twentyeight_month_return_mad = df.groupby(['year-month'])[['forward_twentyeight_month_return']].apply(mad).any()</t>
  </si>
  <si>
    <t>if df.groupby(['year-month'])[['forward_twentynine_month_return']].apply(mad).any() == 0:
    forward_twentynine_month_return_mad = df.groupby(['year-month'])[['forward_twentynine_month_return']].apply(meanad)
else:
    forward_twentynine_month_return_mad = df.groupby(['year-month'])[['forward_twentynine_month_return']].apply(mad).any()</t>
  </si>
  <si>
    <t>if df.groupby(['year-month'])[['forward_thirty_month_return']].apply(mad).any() == 0:
    forward_thirty_month_return_mad = df.groupby(['year-month'])[['forward_thirty_month_return']].apply(meanad)
else:
    forward_thirty_month_return_mad = df.groupby(['year-month'])[['forward_thirty_month_return']].apply(mad).any()</t>
  </si>
  <si>
    <t>if df.groupby(['year-month'])[['forward_thirtyone_month_return']].apply(mad).any() == 0:
    forward_thirtyone_month_return_mad = df.groupby(['year-month'])[['forward_thirtyone_month_return']].apply(meanad)
else:
    forward_thirtyone_month_return_mad = df.groupby(['year-month'])[['forward_thirtyone_month_return']].apply(mad).any()</t>
  </si>
  <si>
    <t>if df.groupby(['year-month'])[['forward_thirtytwo_month_return']].apply(mad).any() == 0:
    forward_thirtytwo_month_return_mad = df.groupby(['year-month'])[['forward_thirtytwo_month_return']].apply(meanad)
else:
    forward_thirtytwo_month_return_mad = df.groupby(['year-month'])[['forward_thirtytwo_month_return']].apply(mad).any()</t>
  </si>
  <si>
    <t>if df.groupby(['year-month'])[['forward_thirtythree_month_return']].apply(mad).any() == 0:
    forward_thirtythree_month_return_mad = df.groupby(['year-month'])[['forward_thirtythree_month_return']].apply(meanad)
else:
    forward_thirtythree_month_return_mad = df.groupby(['year-month'])[['forward_thirtythree_month_return']].apply(mad).any()</t>
  </si>
  <si>
    <t>if df.groupby(['year-month'])[['forward_thirtyfour_month_return']].apply(mad).any() == 0:
    forward_thirtyfour_month_return_mad = df.groupby(['year-month'])[['forward_thirtyfour_month_return']].apply(meanad)
else:
    forward_thirtyfour_month_return_mad = df.groupby(['year-month'])[['forward_thirtyfour_month_return']].apply(mad).any()</t>
  </si>
  <si>
    <t>if df.groupby(['year-month'])[['forward_thirtyfive_month_return']].apply(mad).any() == 0:
    forward_thirtyfive_month_return_mad = df.groupby(['year-month'])[['forward_thirtyfive_month_return']].apply(meanad)
else:
    forward_thirtyfive_month_return_mad = df.groupby(['year-month'])[['forward_thirtyfive_month_return']].apply(mad).any()</t>
  </si>
  <si>
    <t>if df.groupby(['year-month'])[['forward_thirtysix_month_return']].apply(mad).any() == 0:
    forward_thirtysix_month_return_mad = df.groupby(['year-month'])[['forward_thirtysix_month_return']].apply(meanad)
else:
    forward_thirtysix_month_return_mad = df.groupby(['year-month'])[['forward_thirtysix_month_return']].apply(mad).any()</t>
  </si>
  <si>
    <t>if df.groupby(['year-month'])[['past_one_month_return']].apply(mad).any() == 0:
    past_one_month_return_mad = df.groupby(['year-month'])[['past_one_month_return']].apply(meanad)
else:
    past_one_month_return_mad = df.groupby(['year-month'])[['past_one_month_return']].apply(mad).any()</t>
  </si>
  <si>
    <t>if df.groupby(['year-month'])[['past_two_month_return']].apply(mad).any() == 0:
    past_two_month_return_mad = df.groupby(['year-month'])[['past_two_month_return']].apply(meanad)
else:
    past_two_month_return_mad = df.groupby(['year-month'])[['past_two_month_return']].apply(mad).any()</t>
  </si>
  <si>
    <t>if df.groupby(['year-month'])[['past_three_month_return']].apply(mad).any() == 0:
    past_three_month_return_mad = df.groupby(['year-month'])[['past_three_month_return']].apply(meanad)
else:
    past_three_month_return_mad = df.groupby(['year-month'])[['past_three_month_return']].apply(mad).any()</t>
  </si>
  <si>
    <t>if df.groupby(['year-month'])[['past_four_month_return']].apply(mad).any() == 0:
    past_four_month_return_mad = df.groupby(['year-month'])[['past_four_month_return']].apply(meanad)
else:
    past_four_month_return_mad = df.groupby(['year-month'])[['past_four_month_return']].apply(mad).any()</t>
  </si>
  <si>
    <t>if df.groupby(['year-month'])[['past_five_month_return']].apply(mad).any() == 0:
    past_five_month_return_mad = df.groupby(['year-month'])[['past_five_month_return']].apply(meanad)
else:
    past_five_month_return_mad = df.groupby(['year-month'])[['past_five_month_return']].apply(mad).any()</t>
  </si>
  <si>
    <t>if df.groupby(['year-month'])[['past_six_month_return']].apply(mad).any() == 0:
    past_six_month_return_mad = df.groupby(['year-month'])[['past_six_month_return']].apply(meanad)
else:
    past_six_month_return_mad = df.groupby(['year-month'])[['past_six_month_return']].apply(mad).any()</t>
  </si>
  <si>
    <t>if df.groupby(['year-month'])[['past_seven_month_return']].apply(mad).any() == 0:
    past_seven_month_return_mad = df.groupby(['year-month'])[['past_seven_month_return']].apply(meanad)
else:
    past_seven_month_return_mad = df.groupby(['year-month'])[['past_seven_month_return']].apply(mad).any()</t>
  </si>
  <si>
    <t>if df.groupby(['year-month'])[['past_eight_month_return']].apply(mad).any() == 0:
    past_eight_month_return_mad = df.groupby(['year-month'])[['past_eight_month_return']].apply(meanad)
else:
    past_eight_month_return_mad = df.groupby(['year-month'])[['past_eight_month_return']].apply(mad).any()</t>
  </si>
  <si>
    <t>if df.groupby(['year-month'])[['past_nine_month_return']].apply(mad).any() == 0:
    past_nine_month_return_mad = df.groupby(['year-month'])[['past_nine_month_return']].apply(meanad)
else:
    past_nine_month_return_mad = df.groupby(['year-month'])[['past_nine_month_return']].apply(mad).any()</t>
  </si>
  <si>
    <t>if df.groupby(['year-month'])[['past_ten_month_return']].apply(mad).any() == 0:
    past_ten_month_return_mad = df.groupby(['year-month'])[['past_ten_month_return']].apply(meanad)
else:
    past_ten_month_return_mad = df.groupby(['year-month'])[['past_ten_month_return']].apply(mad).any()</t>
  </si>
  <si>
    <t>if df.groupby(['year-month'])[['past_eleven_month_return']].apply(mad).any() == 0:
    past_eleven_month_return_mad = df.groupby(['year-month'])[['past_eleven_month_return']].apply(meanad)
else:
    past_eleven_month_return_mad = df.groupby(['year-month'])[['past_eleven_month_return']].apply(mad).any()</t>
  </si>
  <si>
    <t>if df.groupby(['year-month'])[['past_twelve_month_return']].apply(mad).any() == 0:
    past_twelve_month_return_mad = df.groupby(['year-month'])[['past_twelve_month_return']].apply(meanad)
else:
    past_twelve_month_return_mad = df.groupby(['year-month'])[['past_twelve_month_return']].apply(mad).any()</t>
  </si>
  <si>
    <t>if df.groupby(['year-month'])[['past_thirteen_month_return']].apply(mad).any() == 0:
    past_thirteen_month_return_mad = df.groupby(['year-month'])[['past_thirteen_month_return']].apply(meanad)
else:
    past_thirteen_month_return_mad = df.groupby(['year-month'])[['past_thirteen_month_return']].apply(mad).any()</t>
  </si>
  <si>
    <t>if df.groupby(['year-month'])[['past_fourteen_month_return']].apply(mad).any() == 0:
    past_fourteen_month_return_mad = df.groupby(['year-month'])[['past_fourteen_month_return']].apply(meanad)
else:
    past_fourteen_month_return_mad = df.groupby(['year-month'])[['past_fourteen_month_return']].apply(mad).any()</t>
  </si>
  <si>
    <t>if df.groupby(['year-month'])[['past_fifteen_month_return']].apply(mad).any() == 0:
    past_fifteen_month_return_mad = df.groupby(['year-month'])[['past_fifteen_month_return']].apply(meanad)
else:
    past_fifteen_month_return_mad = df.groupby(['year-month'])[['past_fifteen_month_return']].apply(mad).any()</t>
  </si>
  <si>
    <t>if df.groupby(['year-month'])[['past_sixteen_month_return']].apply(mad).any() == 0:
    past_sixteen_month_return_mad = df.groupby(['year-month'])[['past_sixteen_month_return']].apply(meanad)
else:
    past_sixteen_month_return_mad = df.groupby(['year-month'])[['past_sixteen_month_return']].apply(mad).any()</t>
  </si>
  <si>
    <t>if df.groupby(['year-month'])[['past_seventeen_month_return']].apply(mad).any() == 0:
    past_seventeen_month_return_mad = df.groupby(['year-month'])[['past_seventeen_month_return']].apply(meanad)
else:
    past_seventeen_month_return_mad = df.groupby(['year-month'])[['past_seventeen_month_return']].apply(mad).any()</t>
  </si>
  <si>
    <t>if df.groupby(['year-month'])[['past_eighteen_month_return']].apply(mad).any() == 0:
    past_eighteen_month_return_mad = df.groupby(['year-month'])[['past_eighteen_month_return']].apply(meanad)
else:
    past_eighteen_month_return_mad = df.groupby(['year-month'])[['past_eighteen_month_return']].apply(mad).any()</t>
  </si>
  <si>
    <t>if df.groupby(['year-month'])[['past_nineteen_month_return']].apply(mad).any() == 0:
    past_nineteen_month_return_mad = df.groupby(['year-month'])[['past_nineteen_month_return']].apply(meanad)
else:
    past_nineteen_month_return_mad = df.groupby(['year-month'])[['past_nineteen_month_return']].apply(mad).any()</t>
  </si>
  <si>
    <t>if df.groupby(['year-month'])[['past_twenty_month_return']].apply(mad).any() == 0:
    past_twenty_month_return_mad = df.groupby(['year-month'])[['past_twenty_month_return']].apply(meanad)
else:
    past_twenty_month_return_mad = df.groupby(['year-month'])[['past_twenty_month_return']].apply(mad).any()</t>
  </si>
  <si>
    <t>if df.groupby(['year-month'])[['past_twentyone_month_return']].apply(mad).any() == 0:
    past_twentyone_month_return_mad = df.groupby(['year-month'])[['past_twentyone_month_return']].apply(meanad)
else:
    past_twentyone_month_return_mad = df.groupby(['year-month'])[['past_twentyone_month_return']].apply(mad).any()</t>
  </si>
  <si>
    <t>if df.groupby(['year-month'])[['past_twentytwo_month_return']].apply(mad).any() == 0:
    past_twentytwo_month_return_mad = df.groupby(['year-month'])[['past_twentytwo_month_return']].apply(meanad)
else:
    past_twentytwo_month_return_mad = df.groupby(['year-month'])[['past_twentytwo_month_return']].apply(mad).any()</t>
  </si>
  <si>
    <t>if df.groupby(['year-month'])[['past_twentythree_month_return']].apply(mad).any() == 0:
    past_twentythree_month_return_mad = df.groupby(['year-month'])[['past_twentythree_month_return']].apply(meanad)
else:
    past_twentythree_month_return_mad = df.groupby(['year-month'])[['past_twentythree_month_return']].apply(mad).any()</t>
  </si>
  <si>
    <t>if df.groupby(['year-month'])[['past_twentyfour_month_return']].apply(mad).any() == 0:
    past_twentyfour_month_return_mad = df.groupby(['year-month'])[['past_twentyfour_month_return']].apply(meanad)
else:
    past_twentyfour_month_return_mad = df.groupby(['year-month'])[['past_twentyfour_month_return']].apply(mad).any()</t>
  </si>
  <si>
    <t>if df.groupby(['year-month'])[['past_twentyfive_month_return']].apply(mad).any() == 0:
    past_twentyfive_month_return_mad = df.groupby(['year-month'])[['past_twentyfive_month_return']].apply(meanad)
else:
    past_twentyfive_month_return_mad = df.groupby(['year-month'])[['past_twentyfive_month_return']].apply(mad).any()</t>
  </si>
  <si>
    <t>if df.groupby(['year-month'])[['past_twentysix_month_return']].apply(mad).any() == 0:
    past_twentysix_month_return_mad = df.groupby(['year-month'])[['past_twentysix_month_return']].apply(meanad)
else:
    past_twentysix_month_return_mad = df.groupby(['year-month'])[['past_twentysix_month_return']].apply(mad).any()</t>
  </si>
  <si>
    <t>if df.groupby(['year-month'])[['past_twentyseven_month_return']].apply(mad).any() == 0:
    past_twentyseven_month_return_mad = df.groupby(['year-month'])[['past_twentyseven_month_return']].apply(meanad)
else:
    past_twentyseven_month_return_mad = df.groupby(['year-month'])[['past_twentyseven_month_return']].apply(mad).any()</t>
  </si>
  <si>
    <t>if df.groupby(['year-month'])[['past_twentyeight_month_return']].apply(mad).any() == 0:
    past_twentyeight_month_return_mad = df.groupby(['year-month'])[['past_twentyeight_month_return']].apply(meanad)
else:
    past_twentyeight_month_return_mad = df.groupby(['year-month'])[['past_twentyeight_month_return']].apply(mad).any()</t>
  </si>
  <si>
    <t>if df.groupby(['year-month'])[['past_twentynine_month_return']].apply(mad).any() == 0:
    past_twentynine_month_return_mad = df.groupby(['year-month'])[['past_twentynine_month_return']].apply(meanad)
else:
    past_twentynine_month_return_mad = df.groupby(['year-month'])[['past_twentynine_month_return']].apply(mad).any()</t>
  </si>
  <si>
    <t>if df.groupby(['year-month'])[['past_thirty_month_return']].apply(mad).any() == 0:
    past_thirty_month_return_mad = df.groupby(['year-month'])[['past_thirty_month_return']].apply(meanad)
else:
    past_thirty_month_return_mad = df.groupby(['year-month'])[['past_thirty_month_return']].apply(mad).any()</t>
  </si>
  <si>
    <t>if df.groupby(['year-month'])[['past_thirtyone_month_return']].apply(mad).any() == 0:
    past_thirtyone_month_return_mad = df.groupby(['year-month'])[['past_thirtyone_month_return']].apply(meanad)
else:
    past_thirtyone_month_return_mad = df.groupby(['year-month'])[['past_thirtyone_month_return']].apply(mad).any()</t>
  </si>
  <si>
    <t>if df.groupby(['year-month'])[['past_thirtytwo_month_return']].apply(mad).any() == 0:
    past_thirtytwo_month_return_mad = df.groupby(['year-month'])[['past_thirtytwo_month_return']].apply(meanad)
else:
    past_thirtytwo_month_return_mad = df.groupby(['year-month'])[['past_thirtytwo_month_return']].apply(mad).any()</t>
  </si>
  <si>
    <t>if df.groupby(['year-month'])[['past_thirtythree_month_return']].apply(mad).any() == 0:
    past_thirtythree_month_return_mad = df.groupby(['year-month'])[['past_thirtythree_month_return']].apply(meanad)
else:
    past_thirtythree_month_return_mad = df.groupby(['year-month'])[['past_thirtythree_month_return']].apply(mad).any()</t>
  </si>
  <si>
    <t>if df.groupby(['year-month'])[['past_thirtyfour_month_return']].apply(mad).any() == 0:
    past_thirtyfour_month_return_mad = df.groupby(['year-month'])[['past_thirtyfour_month_return']].apply(meanad)
else:
    past_thirtyfour_month_return_mad = df.groupby(['year-month'])[['past_thirtyfour_month_return']].apply(mad).any()</t>
  </si>
  <si>
    <t>if df.groupby(['year-month'])[['past_thirtyfive_month_return']].apply(mad).any() == 0:
    past_thirtyfive_month_return_mad = df.groupby(['year-month'])[['past_thirtyfive_month_return']].apply(meanad)
else:
    past_thirtyfive_month_return_mad = df.groupby(['year-month'])[['past_thirtyfive_month_return']].apply(mad).any()</t>
  </si>
  <si>
    <t>if df.groupby(['year-month'])[['past_thirtysix_month_return']].apply(mad).any() == 0:
    past_thirtysix_month_return_mad = df.groupby(['year-month'])[['past_thirtysix_month_return']].apply(meanad)
else:
    past_thirtysix_month_return_mad = df.groupby(['year-month'])[['past_thirtysix_month_return']].apply(mad).any()</t>
  </si>
  <si>
    <t>if df.groupby(['year-month'])[['accrual']].apply(mad).any() == 0:
    accrual_mad = df.groupby(['year-month'])[['accrual']].apply(meanad)
else:
    accrual_mad = df.groupby(['year-month'])[['accrual']].apply(mad).any()</t>
  </si>
  <si>
    <t>if df.groupby(['year-month'])[['adv_sale']].apply(mad).any() == 0:
    adv_sale_mad = df.groupby(['year-month'])[['adv_sale']].apply(meanad)
else:
    adv_sale_mad = df.groupby(['year-month'])[['adv_sale']].apply(mad).any()</t>
  </si>
  <si>
    <t>if df.groupby(['year-month'])[['aftret_eq']].apply(mad).any() == 0:
    aftret_eq_mad = df.groupby(['year-month'])[['aftret_eq']].apply(meanad)
else:
    aftret_eq_mad = df.groupby(['year-month'])[['aftret_eq']].apply(mad).any()</t>
  </si>
  <si>
    <t>if df.groupby(['year-month'])[['aftret_equity']].apply(mad).any() == 0:
    aftret_equity_mad = df.groupby(['year-month'])[['aftret_equity']].apply(meanad)
else:
    aftret_equity_mad = df.groupby(['year-month'])[['aftret_equity']].apply(mad).any()</t>
  </si>
  <si>
    <t>if df.groupby(['year-month'])[['aftret_invcapx']].apply(mad).any() == 0:
    aftret_invcapx_mad = df.groupby(['year-month'])[['aftret_invcapx']].apply(meanad)
else:
    aftret_invcapx_mad = df.groupby(['year-month'])[['aftret_invcapx']].apply(mad).any()</t>
  </si>
  <si>
    <t>if df.groupby(['year-month'])[['at_turn']].apply(mad).any() == 0:
    at_turn_mad = df.groupby(['year-month'])[['at_turn']].apply(meanad)
else:
    at_turn_mad = df.groupby(['year-month'])[['at_turn']].apply(mad).any()</t>
  </si>
  <si>
    <t>if df.groupby(['year-month'])[['bm']].apply(mad).any() == 0:
    bm_mad = df.groupby(['year-month'])[['bm']].apply(meanad)
else:
    bm_mad = df.groupby(['year-month'])[['bm']].apply(mad).any()</t>
  </si>
  <si>
    <t>if df.groupby(['year-month'])[['CAPEI']].apply(mad).any() == 0:
    CAPEI_mad = df.groupby(['year-month'])[['CAPEI']].apply(meanad)
else:
    CAPEI_mad = df.groupby(['year-month'])[['CAPEI']].apply(mad).any()</t>
  </si>
  <si>
    <t>if df.groupby(['year-month'])[['capital_ratio']].apply(mad).any() == 0:
    capital_ratio_mad = df.groupby(['year-month'])[['capital_ratio']].apply(meanad)
else:
    capital_ratio_mad = df.groupby(['year-month'])[['capital_ratio']].apply(mad).any()</t>
  </si>
  <si>
    <t>if df.groupby(['year-month'])[['cash_conversion']].apply(mad).any() == 0:
    cash_conversion_mad = df.groupby(['year-month'])[['cash_conversion']].apply(meanad)
else:
    cash_conversion_mad = df.groupby(['year-month'])[['cash_conversion']].apply(mad).any()</t>
  </si>
  <si>
    <t>if df.groupby(['year-month'])[['cash_debt']].apply(mad).any() == 0:
    cash_debt_mad = df.groupby(['year-month'])[['cash_debt']].apply(meanad)
else:
    cash_debt_mad = df.groupby(['year-month'])[['cash_debt']].apply(mad).any()</t>
  </si>
  <si>
    <t>if df.groupby(['year-month'])[['cash_lt']].apply(mad).any() == 0:
    cash_lt_mad = df.groupby(['year-month'])[['cash_lt']].apply(meanad)
else:
    cash_lt_mad = df.groupby(['year-month'])[['cash_lt']].apply(mad).any()</t>
  </si>
  <si>
    <t>if df.groupby(['year-month'])[['cash_ratio']].apply(mad).any() == 0:
    cash_ratio_mad = df.groupby(['year-month'])[['cash_ratio']].apply(meanad)
else:
    cash_ratio_mad = df.groupby(['year-month'])[['cash_ratio']].apply(mad).any()</t>
  </si>
  <si>
    <t>if df.groupby(['year-month'])[['cfm']].apply(mad).any() == 0:
    cfm_mad = df.groupby(['year-month'])[['cfm']].apply(meanad)
else:
    cfm_mad = df.groupby(['year-month'])[['cfm']].apply(mad).any()</t>
  </si>
  <si>
    <t>if df.groupby(['year-month'])[['curr_debt']].apply(mad).any() == 0:
    curr_debt_mad = df.groupby(['year-month'])[['curr_debt']].apply(meanad)
else:
    curr_debt_mad = df.groupby(['year-month'])[['curr_debt']].apply(mad).any()</t>
  </si>
  <si>
    <t>if df.groupby(['year-month'])[['curr_ratio']].apply(mad).any() == 0:
    curr_ratio_mad = df.groupby(['year-month'])[['curr_ratio']].apply(meanad)
else:
    curr_ratio_mad = df.groupby(['year-month'])[['curr_ratio']].apply(mad).any()</t>
  </si>
  <si>
    <t>if df.groupby(['year-month'])[['de_ratio']].apply(mad).any() == 0:
    de_ratio_mad = df.groupby(['year-month'])[['de_ratio']].apply(meanad)
else:
    de_ratio_mad = df.groupby(['year-month'])[['de_ratio']].apply(mad).any()</t>
  </si>
  <si>
    <t>if df.groupby(['year-month'])[['debt_assets']].apply(mad).any() == 0:
    debt_assets_mad = df.groupby(['year-month'])[['debt_assets']].apply(meanad)
else:
    debt_assets_mad = df.groupby(['year-month'])[['debt_assets']].apply(mad).any()</t>
  </si>
  <si>
    <t>if df.groupby(['year-month'])[['debt_at']].apply(mad).any() == 0:
    debt_at_mad = df.groupby(['year-month'])[['debt_at']].apply(meanad)
else:
    debt_at_mad = df.groupby(['year-month'])[['debt_at']].apply(mad).any()</t>
  </si>
  <si>
    <t>if df.groupby(['year-month'])[['debt_capital']].apply(mad).any() == 0:
    debt_capital_mad = df.groupby(['year-month'])[['debt_capital']].apply(meanad)
else:
    debt_capital_mad = df.groupby(['year-month'])[['debt_capital']].apply(mad).any()</t>
  </si>
  <si>
    <t>if df.groupby(['year-month'])[['debt_ebitda']].apply(mad).any() == 0:
    debt_ebitda_mad = df.groupby(['year-month'])[['debt_ebitda']].apply(meanad)
else:
    debt_ebitda_mad = df.groupby(['year-month'])[['debt_ebitda']].apply(mad).any()</t>
  </si>
  <si>
    <t>if df.groupby(['year-month'])[['debt_invcap']].apply(mad).any() == 0:
    debt_invcap_mad = df.groupby(['year-month'])[['debt_invcap']].apply(meanad)
else:
    debt_invcap_mad = df.groupby(['year-month'])[['debt_invcap']].apply(mad).any()</t>
  </si>
  <si>
    <t>if df.groupby(['year-month'])[['DIVYIELD']].apply(mad).any() == 0:
    DIVYIELD_mad = df.groupby(['year-month'])[['DIVYIELD']].apply(meanad)
else:
    DIVYIELD_mad = df.groupby(['year-month'])[['DIVYIELD']].apply(mad).any()</t>
  </si>
  <si>
    <t>if df.groupby(['year-month'])[['dltt_be']].apply(mad).any() == 0:
    dltt_be_mad = df.groupby(['year-month'])[['dltt_be']].apply(meanad)
else:
    dltt_be_mad = df.groupby(['year-month'])[['dltt_be']].apply(mad).any()</t>
  </si>
  <si>
    <t>if df.groupby(['year-month'])[['dpr']].apply(mad).any() == 0:
    dpr_mad = df.groupby(['year-month'])[['dpr']].apply(meanad)
else:
    dpr_mad = df.groupby(['year-month'])[['dpr']].apply(mad).any()</t>
  </si>
  <si>
    <t>if df.groupby(['year-month'])[['efftax']].apply(mad).any() == 0:
    efftax_mad = df.groupby(['year-month'])[['efftax']].apply(meanad)
else:
    efftax_mad = df.groupby(['year-month'])[['efftax']].apply(mad).any()</t>
  </si>
  <si>
    <t>if df.groupby(['year-month'])[['equity_invcap']].apply(mad).any() == 0:
    equity_invcap_mad = df.groupby(['year-month'])[['equity_invcap']].apply(meanad)
else:
    equity_invcap_mad = df.groupby(['year-month'])[['equity_invcap']].apply(mad).any()</t>
  </si>
  <si>
    <t>if df.groupby(['year-month'])[['evm']].apply(mad).any() == 0:
    evm_mad = df.groupby(['year-month'])[['evm']].apply(meanad)
else:
    evm_mad = df.groupby(['year-month'])[['evm']].apply(mad).any()</t>
  </si>
  <si>
    <t>if df.groupby(['year-month'])[['fcf_ocf']].apply(mad).any() == 0:
    fcf_ocf_mad = df.groupby(['year-month'])[['fcf_ocf']].apply(meanad)
else:
    fcf_ocf_mad = df.groupby(['year-month'])[['fcf_ocf']].apply(mad).any()</t>
  </si>
  <si>
    <t>if df.groupby(['year-month'])[['gpm']].apply(mad).any() == 0:
    gpm_mad = df.groupby(['year-month'])[['gpm']].apply(meanad)
else:
    gpm_mad = df.groupby(['year-month'])[['gpm']].apply(mad).any()</t>
  </si>
  <si>
    <t>if df.groupby(['year-month'])[['GProf']].apply(mad).any() == 0:
    GProf_mad = df.groupby(['year-month'])[['GProf']].apply(meanad)
else:
    GProf_mad = df.groupby(['year-month'])[['GProf']].apply(mad).any()</t>
  </si>
  <si>
    <t>if df.groupby(['year-month'])[['int_debt']].apply(mad).any() == 0:
    int_debt_mad = df.groupby(['year-month'])[['int_debt']].apply(meanad)
else:
    int_debt_mad = df.groupby(['year-month'])[['int_debt']].apply(mad).any()</t>
  </si>
  <si>
    <t>if df.groupby(['year-month'])[['int_totdebt']].apply(mad).any() == 0:
    int_totdebt_mad = df.groupby(['year-month'])[['int_totdebt']].apply(meanad)
else:
    int_totdebt_mad = df.groupby(['year-month'])[['int_totdebt']].apply(mad).any()</t>
  </si>
  <si>
    <t>if df.groupby(['year-month'])[['intcov']].apply(mad).any() == 0:
    intcov_mad = df.groupby(['year-month'])[['intcov']].apply(meanad)
else:
    intcov_mad = df.groupby(['year-month'])[['intcov']].apply(mad).any()</t>
  </si>
  <si>
    <t>if df.groupby(['year-month'])[['intcov_ratio']].apply(mad).any() == 0:
    intcov_ratio_mad = df.groupby(['year-month'])[['intcov_ratio']].apply(meanad)
else:
    intcov_ratio_mad = df.groupby(['year-month'])[['intcov_ratio']].apply(mad).any()</t>
  </si>
  <si>
    <t>if df.groupby(['year-month'])[['inv_turn']].apply(mad).any() == 0:
    inv_turn_mad = df.groupby(['year-month'])[['inv_turn']].apply(meanad)
else:
    inv_turn_mad = df.groupby(['year-month'])[['inv_turn']].apply(mad).any()</t>
  </si>
  <si>
    <t>if df.groupby(['year-month'])[['invt_act']].apply(mad).any() == 0:
    invt_act_mad = df.groupby(['year-month'])[['invt_act']].apply(meanad)
else:
    invt_act_mad = df.groupby(['year-month'])[['invt_act']].apply(mad).any()</t>
  </si>
  <si>
    <t>if df.groupby(['year-month'])[['lt_debt']].apply(mad).any() == 0:
    lt_debt_mad = df.groupby(['year-month'])[['lt_debt']].apply(meanad)
else:
    lt_debt_mad = df.groupby(['year-month'])[['lt_debt']].apply(mad).any()</t>
  </si>
  <si>
    <t>if df.groupby(['year-month'])[['lt_ppent']].apply(mad).any() == 0:
    lt_ppent_mad = df.groupby(['year-month'])[['lt_ppent']].apply(meanad)
else:
    lt_ppent_mad = df.groupby(['year-month'])[['lt_ppent']].apply(mad).any()</t>
  </si>
  <si>
    <t>if df.groupby(['year-month'])[['npm']].apply(mad).any() == 0:
    npm_mad = df.groupby(['year-month'])[['npm']].apply(meanad)
else:
    npm_mad = df.groupby(['year-month'])[['npm']].apply(mad).any()</t>
  </si>
  <si>
    <t>if df.groupby(['year-month'])[['ocf_lct']].apply(mad).any() == 0:
    ocf_lct_mad = df.groupby(['year-month'])[['ocf_lct']].apply(meanad)
else:
    ocf_lct_mad = df.groupby(['year-month'])[['ocf_lct']].apply(mad).any()</t>
  </si>
  <si>
    <t>if df.groupby(['year-month'])[['opmad']].apply(mad).any() == 0:
    opmad_mad = df.groupby(['year-month'])[['opmad']].apply(meanad)
else:
    opmad_mad = df.groupby(['year-month'])[['opmad']].apply(mad).any()</t>
  </si>
  <si>
    <t>if df.groupby(['year-month'])[['opmbd']].apply(mad).any() == 0:
    opmbd_mad = df.groupby(['year-month'])[['opmbd']].apply(meanad)
else:
    opmbd_mad = df.groupby(['year-month'])[['opmbd']].apply(mad).any()</t>
  </si>
  <si>
    <t>if df.groupby(['year-month'])[['pay_turn']].apply(mad).any() == 0:
    pay_turn_mad = df.groupby(['year-month'])[['pay_turn']].apply(meanad)
else:
    pay_turn_mad = df.groupby(['year-month'])[['pay_turn']].apply(mad).any()</t>
  </si>
  <si>
    <t>if df.groupby(['year-month'])[['pcf']].apply(mad).any() == 0:
    pcf_mad = df.groupby(['year-month'])[['pcf']].apply(meanad)
else:
    pcf_mad = df.groupby(['year-month'])[['pcf']].apply(mad).any()</t>
  </si>
  <si>
    <t>if df.groupby(['year-month'])[['pe_exi']].apply(mad).any() == 0:
    pe_exi_mad = df.groupby(['year-month'])[['pe_exi']].apply(meanad)
else:
    pe_exi_mad = df.groupby(['year-month'])[['pe_exi']].apply(mad).any()</t>
  </si>
  <si>
    <t>if df.groupby(['year-month'])[['pe_inc']].apply(mad).any() == 0:
    pe_inc_mad = df.groupby(['year-month'])[['pe_inc']].apply(meanad)
else:
    pe_inc_mad = df.groupby(['year-month'])[['pe_inc']].apply(mad).any()</t>
  </si>
  <si>
    <t>if df.groupby(['year-month'])[['pe_op_basic']].apply(mad).any() == 0:
    pe_op_basic_mad = df.groupby(['year-month'])[['pe_op_basic']].apply(meanad)
else:
    pe_op_basic_mad = df.groupby(['year-month'])[['pe_op_basic']].apply(mad).any()</t>
  </si>
  <si>
    <t>if df.groupby(['year-month'])[['pe_op_dil']].apply(mad).any() == 0:
    pe_op_dil_mad = df.groupby(['year-month'])[['pe_op_dil']].apply(meanad)
else:
    pe_op_dil_mad = df.groupby(['year-month'])[['pe_op_dil']].apply(mad).any()</t>
  </si>
  <si>
    <t>if df.groupby(['year-month'])[['PEG_1yrforward']].apply(mad).any() == 0:
    PEG_1yrforward_mad = df.groupby(['year-month'])[['PEG_1yrforward']].apply(meanad)
else:
    PEG_1yrforward_mad = df.groupby(['year-month'])[['PEG_1yrforward']].apply(mad).any()</t>
  </si>
  <si>
    <t>if df.groupby(['year-month'])[['PEG_ltgforward']].apply(mad).any() == 0:
    PEG_ltgforward_mad = df.groupby(['year-month'])[['PEG_ltgforward']].apply(meanad)
else:
    PEG_ltgforward_mad = df.groupby(['year-month'])[['PEG_ltgforward']].apply(mad).any()</t>
  </si>
  <si>
    <t>if df.groupby(['year-month'])[['PEG_trailing']].apply(mad).any() == 0:
    PEG_trailing_mad = df.groupby(['year-month'])[['PEG_trailing']].apply(meanad)
else:
    PEG_trailing_mad = df.groupby(['year-month'])[['PEG_trailing']].apply(mad).any()</t>
  </si>
  <si>
    <t>if df.groupby(['year-month'])[['pretret_earnat']].apply(mad).any() == 0:
    pretret_earnat_mad = df.groupby(['year-month'])[['pretret_earnat']].apply(meanad)
else:
    pretret_earnat_mad = df.groupby(['year-month'])[['pretret_earnat']].apply(mad).any()</t>
  </si>
  <si>
    <t>if df.groupby(['year-month'])[['pretret_noa']].apply(mad).any() == 0:
    pretret_noa_mad = df.groupby(['year-month'])[['pretret_noa']].apply(meanad)
else:
    pretret_noa_mad = df.groupby(['year-month'])[['pretret_noa']].apply(mad).any()</t>
  </si>
  <si>
    <t>if df.groupby(['year-month'])[['profit_lct']].apply(mad).any() == 0:
    profit_lct_mad = df.groupby(['year-month'])[['profit_lct']].apply(meanad)
else:
    profit_lct_mad = df.groupby(['year-month'])[['profit_lct']].apply(mad).any()</t>
  </si>
  <si>
    <t>if df.groupby(['year-month'])[['ps']].apply(mad).any() == 0:
    ps_mad = df.groupby(['year-month'])[['ps']].apply(meanad)
else:
    ps_mad = df.groupby(['year-month'])[['ps']].apply(mad).any()</t>
  </si>
  <si>
    <t>if df.groupby(['year-month'])[['ptb']].apply(mad).any() == 0:
    ptb_mad = df.groupby(['year-month'])[['ptb']].apply(meanad)
else:
    ptb_mad = df.groupby(['year-month'])[['ptb']].apply(mad).any()</t>
  </si>
  <si>
    <t>if df.groupby(['year-month'])[['ptpm']].apply(mad).any() == 0:
    ptpm_mad = df.groupby(['year-month'])[['ptpm']].apply(meanad)
else:
    ptpm_mad = df.groupby(['year-month'])[['ptpm']].apply(mad).any()</t>
  </si>
  <si>
    <t>if df.groupby(['year-month'])[['quick_ratio']].apply(mad).any() == 0:
    quick_ratio_mad = df.groupby(['year-month'])[['quick_ratio']].apply(meanad)
else:
    quick_ratio_mad = df.groupby(['year-month'])[['quick_ratio']].apply(mad).any()</t>
  </si>
  <si>
    <t>if df.groupby(['year-month'])[['rd_sale']].apply(mad).any() == 0:
    rd_sale_mad = df.groupby(['year-month'])[['rd_sale']].apply(meanad)
else:
    rd_sale_mad = df.groupby(['year-month'])[['rd_sale']].apply(mad).any()</t>
  </si>
  <si>
    <t>if df.groupby(['year-month'])[['rect_act']].apply(mad).any() == 0:
    rect_act_mad = df.groupby(['year-month'])[['rect_act']].apply(meanad)
else:
    rect_act_mad = df.groupby(['year-month'])[['rect_act']].apply(mad).any()</t>
  </si>
  <si>
    <t>if df.groupby(['year-month'])[['rect_turn']].apply(mad).any() == 0:
    rect_turn_mad = df.groupby(['year-month'])[['rect_turn']].apply(meanad)
else:
    rect_turn_mad = df.groupby(['year-month'])[['rect_turn']].apply(mad).any()</t>
  </si>
  <si>
    <t>if df.groupby(['year-month'])[['roa']].apply(mad).any() == 0:
    roa_mad = df.groupby(['year-month'])[['roa']].apply(meanad)
else:
    roa_mad = df.groupby(['year-month'])[['roa']].apply(mad).any()</t>
  </si>
  <si>
    <t>if df.groupby(['year-month'])[['roce']].apply(mad).any() == 0:
    roce_mad = df.groupby(['year-month'])[['roce']].apply(meanad)
else:
    roce_mad = df.groupby(['year-month'])[['roce']].apply(mad).any()</t>
  </si>
  <si>
    <t>if df.groupby(['year-month'])[['roe']].apply(mad).any() == 0:
    roe_mad = df.groupby(['year-month'])[['roe']].apply(meanad)
else:
    roe_mad = df.groupby(['year-month'])[['roe']].apply(mad).any()</t>
  </si>
  <si>
    <t>if df.groupby(['year-month'])[['sale_equity']].apply(mad).any() == 0:
    sale_equity_mad = df.groupby(['year-month'])[['sale_equity']].apply(meanad)
else:
    sale_equity_mad = df.groupby(['year-month'])[['sale_equity']].apply(mad).any()</t>
  </si>
  <si>
    <t>if df.groupby(['year-month'])[['sale_invcap']].apply(mad).any() == 0:
    sale_invcap_mad = df.groupby(['year-month'])[['sale_invcap']].apply(meanad)
else:
    sale_invcap_mad = df.groupby(['year-month'])[['sale_invcap']].apply(mad).any()</t>
  </si>
  <si>
    <t>if df.groupby(['year-month'])[['sale_nwc']].apply(mad).any() == 0:
    sale_nwc_mad = df.groupby(['year-month'])[['sale_nwc']].apply(meanad)
else:
    sale_nwc_mad = df.groupby(['year-month'])[['sale_nwc']].apply(mad).any()</t>
  </si>
  <si>
    <t>if df.groupby(['year-month'])[['short_debt']].apply(mad).any() == 0:
    short_debt_mad = df.groupby(['year-month'])[['short_debt']].apply(meanad)
else:
    short_debt_mad = df.groupby(['year-month'])[['short_debt']].apply(mad).any()</t>
  </si>
  <si>
    <t>if df.groupby(['year-month'])[['staff_sale']].apply(mad).any() == 0:
    staff_sale_mad = df.groupby(['year-month'])[['staff_sale']].apply(meanad)
else:
    staff_sale_mad = df.groupby(['year-month'])[['staff_sale']].apply(mad).any()</t>
  </si>
  <si>
    <t>if df.groupby(['year-month'])[['totdebt_invcap']].apply(mad).any() == 0:
    totdebt_invcap_mad = df.groupby(['year-month'])[['totdebt_invcap']].apply(meanad)
else:
    totdebt_invcap_mad = df.groupby(['year-month'])[['totdebt_invcap']].apply(mad).any()</t>
  </si>
  <si>
    <t>if df.groupby(['year-month'])[['dvpspm']].apply(mad).any() == 0:
    dvpspm_mad = df.groupby(['year-month'])[['dvpspm']].apply(meanad)
else:
    dvpspm_mad = df.groupby(['year-month'])[['dvpspm']].apply(mad).any()</t>
  </si>
  <si>
    <t>if df.groupby(['year-month'])[['dvpsxm']].apply(mad).any() == 0:
    dvpsxm_mad = df.groupby(['year-month'])[['dvpsxm']].apply(meanad)
else:
    dvpsxm_mad = df.groupby(['year-month'])[['dvpsxm']].apply(mad).any()</t>
  </si>
  <si>
    <t>if df.groupby(['year-month'])[['dvrate']].apply(mad).any() == 0:
    dvrate_mad = df.groupby(['year-month'])[['dvrate']].apply(meanad)
else:
    dvrate_mad = df.groupby(['year-month'])[['dvrate']].apply(mad).any()</t>
  </si>
  <si>
    <t>if df.groupby(['year-month'])[['spcsrc']].apply(mad).any() == 0:
    spcsrc_mad = df.groupby(['year-month'])[['spcsrc']].apply(meanad)
else:
    spcsrc_mad = df.groupby(['year-month'])[['spcsrc']].apply(mad).any()</t>
  </si>
  <si>
    <t>if df.groupby(['year-month'])[['alpha']].apply(mad).any() == 0:
    alpha_mad = df.groupby(['year-month'])[['alpha']].apply(meanad)
else:
    alpha_mad = df.groupby(['year-month'])[['alpha']].apply(mad).any()</t>
  </si>
  <si>
    <t>if df.groupby(['year-month'])[['b_hml']].apply(mad).any() == 0:
    b_hml_mad = df.groupby(['year-month'])[['b_hml']].apply(meanad)
else:
    b_hml_mad = df.groupby(['year-month'])[['b_hml']].apply(mad).any()</t>
  </si>
  <si>
    <t>if df.groupby(['year-month'])[['b_mkt']].apply(mad).any() == 0:
    b_mkt_mad = df.groupby(['year-month'])[['b_mkt']].apply(meanad)
else:
    b_mkt_mad = df.groupby(['year-month'])[['b_mkt']].apply(mad).any()</t>
  </si>
  <si>
    <t>if df.groupby(['year-month'])[['b_smb']].apply(mad).any() == 0:
    b_smb_mad = df.groupby(['year-month'])[['b_smb']].apply(meanad)
else:
    b_smb_mad = df.groupby(['year-month'])[['b_smb']].apply(mad).any()</t>
  </si>
  <si>
    <t>if df.groupby(['year-month'])[['b_umd']].apply(mad).any() == 0:
    b_umd_mad = df.groupby(['year-month'])[['b_umd']].apply(meanad)
else:
    b_umd_mad = df.groupby(['year-month'])[['b_umd']].apply(mad).any()</t>
  </si>
  <si>
    <t>if df.groupby(['year-month'])[['exret']].apply(mad).any() == 0:
    exret_mad = df.groupby(['year-month'])[['exret']].apply(meanad)
else:
    exret_mad = df.groupby(['year-month'])[['exret']].apply(mad).any()</t>
  </si>
  <si>
    <t>if df.groupby(['year-month'])[['ivol']].apply(mad).any() == 0:
    ivol_mad = df.groupby(['year-month'])[['ivol']].apply(meanad)
else:
    ivol_mad = df.groupby(['year-month'])[['ivol']].apply(mad).any()</t>
  </si>
  <si>
    <t>if df.groupby(['year-month'])[['n']].apply(mad).any() == 0:
    n_mad = df.groupby(['year-month'])[['n']].apply(meanad)
else:
    n_mad = df.groupby(['year-month'])[['n']].apply(mad).any()</t>
  </si>
  <si>
    <t>if df.groupby(['year-month'])[['R2']].apply(mad).any() == 0:
    R2_mad = df.groupby(['year-month'])[['R2']].apply(meanad)
else:
    R2_mad = df.groupby(['year-month'])[['R2']].apply(mad).any()</t>
  </si>
  <si>
    <t>if df.groupby(['year-month'])[['tvol']].apply(mad).any() == 0:
    tvol_mad = df.groupby(['year-month'])[['tvol']].apply(meanad)
else:
    tvol_mad = df.groupby(['year-month'])[['tvol']].apply(mad).any()</t>
  </si>
  <si>
    <t>if df.groupby(['year-month'])[['BUYPCT']].apply(mad).any() == 0:
    BUYPCT_mad = df.groupby(['year-month'])[['BUYPCT']].apply(meanad)
else:
    BUYPCT_mad = df.groupby(['year-month'])[['BUYPCT']].apply(mad).any()</t>
  </si>
  <si>
    <t>if df.groupby(['year-month'])[['HOLDPCT']].apply(mad).any() == 0:
    HOLDPCT_mad = df.groupby(['year-month'])[['HOLDPCT']].apply(meanad)
else:
    HOLDPCT_mad = df.groupby(['year-month'])[['HOLDPCT']].apply(mad).any()</t>
  </si>
  <si>
    <t>if df.groupby(['year-month'])[['MEANREC']].apply(mad).any() == 0:
    MEANREC_mad = df.groupby(['year-month'])[['MEANREC']].apply(meanad)
else:
    MEANREC_mad = df.groupby(['year-month'])[['MEANREC']].apply(mad).any()</t>
  </si>
  <si>
    <t>if df.groupby(['year-month'])[['MEDREC']].apply(mad).any() == 0:
    MEDREC_mad = df.groupby(['year-month'])[['MEDREC']].apply(meanad)
else:
    MEDREC_mad = df.groupby(['year-month'])[['MEDREC']].apply(mad).any()</t>
  </si>
  <si>
    <t>if df.groupby(['year-month'])[['NUMDOWN']].apply(mad).any() == 0:
    NUMDOWN_mad = df.groupby(['year-month'])[['NUMDOWN']].apply(meanad)
else:
    NUMDOWN_mad = df.groupby(['year-month'])[['NUMDOWN']].apply(mad).any()</t>
  </si>
  <si>
    <t>if df.groupby(['year-month'])[['NUMREC']].apply(mad).any() == 0:
    NUMREC_mad = df.groupby(['year-month'])[['NUMREC']].apply(meanad)
else:
    NUMREC_mad = df.groupby(['year-month'])[['NUMREC']].apply(mad).any()</t>
  </si>
  <si>
    <t>if df.groupby(['year-month'])[['NUMUP']].apply(mad).any() == 0:
    NUMUP_mad = df.groupby(['year-month'])[['NUMUP']].apply(meanad)
else:
    NUMUP_mad = df.groupby(['year-month'])[['NUMUP']].apply(mad).any()</t>
  </si>
  <si>
    <t>if df.groupby(['year-month'])[['SELLPCT']].apply(mad).any() == 0:
    SELLPCT_mad = df.groupby(['year-month'])[['SELLPCT']].apply(meanad)
else:
    SELLPCT_mad = df.groupby(['year-month'])[['SELLPCT']].apply(mad).any()</t>
  </si>
  <si>
    <t>if df.groupby(['year-month'])[['STDEV']].apply(mad).any() == 0:
    STDEV_mad = df.groupby(['year-month'])[['STDEV']].apply(meanad)
else:
    STDEV_mad = df.groupby(['year-month'])[['STDEV']].apply(mad).any()</t>
  </si>
  <si>
    <t>if df.groupby(['year-month'])[['ACTUAL_EPS']].apply(mad).any() == 0:
    ACTUAL_EPS_mad = df.groupby(['year-month'])[['ACTUAL_EPS']].apply(meanad)
else:
    ACTUAL_EPS_mad = df.groupby(['year-month'])[['ACTUAL_EPS']].apply(mad).any()</t>
  </si>
  <si>
    <t>if df.groupby(['year-month'])[['CONSENSUS_EPS']].apply(mad).any() == 0:
    CONSENSUS_EPS_mad = df.groupby(['year-month'])[['CONSENSUS_EPS']].apply(meanad)
else:
    CONSENSUS_EPS_mad = df.groupby(['year-month'])[['CONSENSUS_EPS']].apply(mad).any()</t>
  </si>
  <si>
    <t>if df.groupby(['year-month'])[['CONSENSUS_STD']].apply(mad).any() == 0:
    CONSENSUS_STD_mad = df.groupby(['year-month'])[['CONSENSUS_STD']].apply(meanad)
else:
    CONSENSUS_STD_mad = df.groupby(['year-month'])[['CONSENSUS_STD']].apply(mad).any()</t>
  </si>
  <si>
    <t>if df.groupby(['year-month'])[['NUMBER_OF_EST']].apply(mad).any() == 0:
    NUMBER_OF_EST_mad = df.groupby(['year-month'])[['NUMBER_OF_EST']].apply(meanad)
else:
    NUMBER_OF_EST_mad = df.groupby(['year-month'])[['NUMBER_OF_EST']].apply(mad).any()</t>
  </si>
  <si>
    <t>if df.groupby(['year-month'])[['SURPRISE_PCT']].apply(mad).any() == 0:
    SURPRISE_PCT_mad = df.groupby(['year-month'])[['SURPRISE_PCT']].apply(meanad)
else:
    SURPRISE_PCT_mad = df.groupby(['year-month'])[['SURPRISE_PCT']].apply(mad).any()</t>
  </si>
  <si>
    <t>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</si>
</sst>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1"/>
  <sheetViews>
    <sheetView tabSelected="1" workbookViewId="0">
      <pane ySplit="1" topLeftCell="A2" activePane="bottomLeft" state="frozen"/>
      <selection pane="bottomLeft" activeCell="I13" sqref="I13"/>
    </sheetView>
  </sheetViews>
  <sheetFormatPr defaultRowHeight="15" x14ac:dyDescent="0.25"/>
  <cols>
    <col min="1" max="1" width="34.85546875" bestFit="1" customWidth="1"/>
    <col min="2" max="2" width="8.28515625" bestFit="1" customWidth="1"/>
    <col min="3" max="3" width="41.85546875" bestFit="1" customWidth="1"/>
    <col min="4" max="4" width="34.85546875" customWidth="1"/>
    <col min="5" max="5" width="58.42578125" bestFit="1" customWidth="1"/>
    <col min="6" max="6" width="22.5703125" bestFit="1" customWidth="1"/>
    <col min="7" max="7" width="10.42578125" bestFit="1" customWidth="1"/>
    <col min="8" max="8" width="12" bestFit="1" customWidth="1"/>
    <col min="9" max="9" width="34.85546875" bestFit="1" customWidth="1"/>
  </cols>
  <sheetData>
    <row r="1" spans="1:10" s="1" customFormat="1" x14ac:dyDescent="0.25">
      <c r="A1" s="1" t="s">
        <v>542</v>
      </c>
      <c r="B1" s="1" t="s">
        <v>893</v>
      </c>
      <c r="C1" s="1" t="s">
        <v>619</v>
      </c>
      <c r="D1" s="1" t="s">
        <v>618</v>
      </c>
      <c r="E1" s="1" t="s">
        <v>625</v>
      </c>
      <c r="F1" s="1" t="s">
        <v>770</v>
      </c>
      <c r="G1" s="1" t="s">
        <v>0</v>
      </c>
      <c r="H1" s="1" t="s">
        <v>1</v>
      </c>
      <c r="I1" s="1" t="s">
        <v>543</v>
      </c>
      <c r="J1" s="1" t="s">
        <v>880</v>
      </c>
    </row>
    <row r="2" spans="1:10" x14ac:dyDescent="0.25">
      <c r="A2" t="s">
        <v>484</v>
      </c>
      <c r="C2" t="str">
        <f>VLOOKUP(A2,'Variable Library'!A:D,3,FALSE)</f>
        <v>Standard and Poor's Identifier (Compustat unique company identifier)</v>
      </c>
      <c r="D2" t="str">
        <f>VLOOKUP(A2,'Variable Library'!A:D,2,FALSE)</f>
        <v>CHAR</v>
      </c>
      <c r="E2" t="str">
        <f>VLOOKUP(A2,'Variable Library'!A:D,4,FALSE)</f>
        <v>CRSP/Compustat Merged Database - Security Monthly</v>
      </c>
      <c r="F2" t="str">
        <f>VLOOKUP(A2,'Variable Library'!A:E,5,FALSE)</f>
        <v>Unique Identifier</v>
      </c>
      <c r="G2">
        <v>0</v>
      </c>
      <c r="H2">
        <v>0</v>
      </c>
      <c r="I2" t="str">
        <f t="shared" ref="I2:I65" si="0">LOWER(A2)</f>
        <v>gvkey</v>
      </c>
      <c r="J2" t="s">
        <v>545</v>
      </c>
    </row>
    <row r="3" spans="1:10" x14ac:dyDescent="0.25">
      <c r="A3" t="s">
        <v>535</v>
      </c>
      <c r="B3">
        <f>IFERROR(VLOOKUP(A3,Index!A:B,2,FALSE),"")</f>
        <v>1</v>
      </c>
      <c r="C3" t="str">
        <f>VLOOKUP(A3,'Variable Library'!A:D,3,FALSE)</f>
        <v>Standard and Poor's Identifier (Compustat unique company identifier)</v>
      </c>
      <c r="D3" t="str">
        <f>VLOOKUP(A3,'Variable Library'!A:D,2,FALSE)</f>
        <v>CHAR</v>
      </c>
      <c r="E3" t="str">
        <f>VLOOKUP(A3,'Variable Library'!A:D,4,FALSE)</f>
        <v>CRSP/Compustat Merged Database - Security Monthly</v>
      </c>
      <c r="F3" t="str">
        <f>VLOOKUP(A3,'Variable Library'!A:E,5,FALSE)</f>
        <v>Unique Identifier</v>
      </c>
      <c r="G3">
        <v>0</v>
      </c>
      <c r="H3">
        <v>0</v>
      </c>
      <c r="I3" t="str">
        <f t="shared" si="0"/>
        <v>gvkey</v>
      </c>
      <c r="J3" t="s">
        <v>544</v>
      </c>
    </row>
    <row r="4" spans="1:10" x14ac:dyDescent="0.25">
      <c r="A4" t="s">
        <v>508</v>
      </c>
      <c r="B4">
        <f>IFERROR(VLOOKUP(A4,Index!A:B,2,FALSE),"")</f>
        <v>2</v>
      </c>
      <c r="C4" t="str">
        <f>VLOOKUP(A4,'Variable Library'!A:D,3,FALSE)</f>
        <v>Ticker Symbol</v>
      </c>
      <c r="D4" t="str">
        <f>VLOOKUP(A4,'Variable Library'!A:D,2,FALSE)</f>
        <v>CHAR</v>
      </c>
      <c r="E4" t="str">
        <f>VLOOKUP(A4,'Variable Library'!A:D,4,FALSE)</f>
        <v>CRSP/Compustat Merged Database - Security Monthly</v>
      </c>
      <c r="F4" t="str">
        <f>VLOOKUP(A4,'Variable Library'!A:E,5,FALSE)</f>
        <v>Unique Identifier</v>
      </c>
      <c r="G4">
        <v>0</v>
      </c>
      <c r="H4">
        <v>0</v>
      </c>
      <c r="I4" t="str">
        <f t="shared" si="0"/>
        <v>tic</v>
      </c>
      <c r="J4" t="s">
        <v>544</v>
      </c>
    </row>
    <row r="5" spans="1:10" x14ac:dyDescent="0.25">
      <c r="A5" t="s">
        <v>538</v>
      </c>
      <c r="C5" t="str">
        <f>VLOOKUP(A5,'Variable Library'!A:D,3,FALSE)</f>
        <v>CUSIP-Year-Month</v>
      </c>
      <c r="D5" t="str">
        <f>VLOOKUP(A5,'Variable Library'!A:D,2,FALSE)</f>
        <v>CHAR</v>
      </c>
      <c r="E5" t="str">
        <f>VLOOKUP(A5,'Variable Library'!A:D,4,FALSE)</f>
        <v>Enrichment (CRSP/Compustat Merged Database - Linking Table)</v>
      </c>
      <c r="F5" t="str">
        <f>VLOOKUP(A5,'Variable Library'!A:E,5,FALSE)</f>
        <v>Unique Identifier</v>
      </c>
      <c r="G5">
        <v>0</v>
      </c>
      <c r="H5">
        <v>0</v>
      </c>
      <c r="I5" t="str">
        <f t="shared" si="0"/>
        <v>cusip-year-month</v>
      </c>
      <c r="J5" t="s">
        <v>545</v>
      </c>
    </row>
    <row r="6" spans="1:10" x14ac:dyDescent="0.25">
      <c r="A6" t="s">
        <v>509</v>
      </c>
      <c r="B6">
        <f>IFERROR(VLOOKUP(A6,Index!A:B,2,FALSE),"")</f>
        <v>3</v>
      </c>
      <c r="C6" t="str">
        <f>VLOOKUP(A6,'Variable Library'!A:D,3,FALSE)</f>
        <v>Company Name</v>
      </c>
      <c r="D6" t="str">
        <f>VLOOKUP(A6,'Variable Library'!A:D,2,FALSE)</f>
        <v>CHAR</v>
      </c>
      <c r="E6" t="str">
        <f>VLOOKUP(A6,'Variable Library'!A:D,4,FALSE)</f>
        <v>CRSP/Compustat Merged Database - Security Monthly</v>
      </c>
      <c r="F6" t="str">
        <f>VLOOKUP(A6,'Variable Library'!A:E,5,FALSE)</f>
        <v>Reference (Location)</v>
      </c>
      <c r="G6">
        <v>0</v>
      </c>
      <c r="H6">
        <v>0</v>
      </c>
      <c r="I6" t="str">
        <f t="shared" si="0"/>
        <v>conm</v>
      </c>
      <c r="J6" t="s">
        <v>544</v>
      </c>
    </row>
    <row r="7" spans="1:10" x14ac:dyDescent="0.25">
      <c r="A7" t="s">
        <v>536</v>
      </c>
      <c r="C7" t="str">
        <f>VLOOKUP(A7,'Variable Library'!A:D,3,FALSE)</f>
        <v>PERMNO-Year-Month</v>
      </c>
      <c r="D7" t="str">
        <f>VLOOKUP(A7,'Variable Library'!A:D,2,FALSE)</f>
        <v>CHAR</v>
      </c>
      <c r="E7" t="str">
        <f>VLOOKUP(A7,'Variable Library'!A:D,4,FALSE)</f>
        <v>Enrichment (CRSP/Compustat Merged Database - Linking Table)</v>
      </c>
      <c r="F7" t="str">
        <f>VLOOKUP(A7,'Variable Library'!A:E,5,FALSE)</f>
        <v>Unique Identifier</v>
      </c>
      <c r="G7">
        <v>0</v>
      </c>
      <c r="H7">
        <v>0</v>
      </c>
      <c r="I7" t="str">
        <f t="shared" si="0"/>
        <v>permno-year-month</v>
      </c>
      <c r="J7" t="s">
        <v>545</v>
      </c>
    </row>
    <row r="8" spans="1:10" x14ac:dyDescent="0.25">
      <c r="A8" t="s">
        <v>537</v>
      </c>
      <c r="C8" t="str">
        <f>VLOOKUP(A8,'Variable Library'!A:D,3,FALSE)</f>
        <v>TIC-Year-Month</v>
      </c>
      <c r="D8" t="str">
        <f>VLOOKUP(A8,'Variable Library'!A:D,2,FALSE)</f>
        <v>CHAR</v>
      </c>
      <c r="E8" t="str">
        <f>VLOOKUP(A8,'Variable Library'!A:D,4,FALSE)</f>
        <v>Enrichment (CRSP/Compustat Merged Database - Linking Table)</v>
      </c>
      <c r="F8" t="str">
        <f>VLOOKUP(A8,'Variable Library'!A:E,5,FALSE)</f>
        <v>Unique Identifier</v>
      </c>
      <c r="G8">
        <v>0</v>
      </c>
      <c r="H8">
        <v>0</v>
      </c>
      <c r="I8" t="str">
        <f t="shared" si="0"/>
        <v>tic-year-month</v>
      </c>
      <c r="J8" t="s">
        <v>545</v>
      </c>
    </row>
    <row r="9" spans="1:10" x14ac:dyDescent="0.25">
      <c r="A9" t="s">
        <v>528</v>
      </c>
      <c r="C9" t="str">
        <f>VLOOKUP(A9,'Variable Library'!A:D,3,FALSE)</f>
        <v>PRCCM -- Price - Close - Monthly</v>
      </c>
      <c r="D9" t="str">
        <f>VLOOKUP(A9,'Variable Library'!A:D,2,FALSE)</f>
        <v>NUM</v>
      </c>
      <c r="E9" t="str">
        <f>VLOOKUP(A9,'Variable Library'!A:D,4,FALSE)</f>
        <v>CRSP/Compustat Merged Database - Security Monthly</v>
      </c>
      <c r="F9" t="str">
        <f>VLOOKUP(A9,'Variable Library'!A:E,5,FALSE)</f>
        <v>Statistic</v>
      </c>
      <c r="G9">
        <v>0</v>
      </c>
      <c r="H9">
        <v>0</v>
      </c>
      <c r="I9" t="str">
        <f t="shared" si="0"/>
        <v>prccm</v>
      </c>
      <c r="J9" t="s">
        <v>545</v>
      </c>
    </row>
    <row r="10" spans="1:10" x14ac:dyDescent="0.25">
      <c r="A10" t="s">
        <v>527</v>
      </c>
      <c r="C10" t="str">
        <f>VLOOKUP(A10,'Variable Library'!A:D,3,FALSE)</f>
        <v>PRCHM -- Price - High - Monthly</v>
      </c>
      <c r="D10" t="str">
        <f>VLOOKUP(A10,'Variable Library'!A:D,2,FALSE)</f>
        <v>NUM</v>
      </c>
      <c r="E10" t="str">
        <f>VLOOKUP(A10,'Variable Library'!A:D,4,FALSE)</f>
        <v>CRSP/Compustat Merged Database - Security Monthly</v>
      </c>
      <c r="F10" t="str">
        <f>VLOOKUP(A10,'Variable Library'!A:E,5,FALSE)</f>
        <v>Statistic</v>
      </c>
      <c r="G10">
        <v>0</v>
      </c>
      <c r="H10">
        <v>0</v>
      </c>
      <c r="I10" t="str">
        <f t="shared" si="0"/>
        <v>prchm</v>
      </c>
      <c r="J10" t="s">
        <v>545</v>
      </c>
    </row>
    <row r="11" spans="1:10" x14ac:dyDescent="0.25">
      <c r="A11" t="s">
        <v>526</v>
      </c>
      <c r="C11" t="str">
        <f>VLOOKUP(A11,'Variable Library'!A:D,3,FALSE)</f>
        <v>PRCLM -- Price - Low - Monthly</v>
      </c>
      <c r="D11" t="str">
        <f>VLOOKUP(A11,'Variable Library'!A:D,2,FALSE)</f>
        <v>NUM</v>
      </c>
      <c r="E11" t="str">
        <f>VLOOKUP(A11,'Variable Library'!A:D,4,FALSE)</f>
        <v>CRSP/Compustat Merged Database - Security Monthly</v>
      </c>
      <c r="F11" t="str">
        <f>VLOOKUP(A11,'Variable Library'!A:E,5,FALSE)</f>
        <v>Statistic</v>
      </c>
      <c r="G11">
        <v>0</v>
      </c>
      <c r="H11">
        <v>0</v>
      </c>
      <c r="I11" t="str">
        <f t="shared" si="0"/>
        <v>prclm</v>
      </c>
      <c r="J11" t="s">
        <v>545</v>
      </c>
    </row>
    <row r="12" spans="1:10" x14ac:dyDescent="0.25">
      <c r="A12" t="s">
        <v>522</v>
      </c>
      <c r="C12" t="str">
        <f>VLOOKUP(A12,'Variable Library'!A:D,3,FALSE)</f>
        <v>ADD1 -- Address Line 1</v>
      </c>
      <c r="D12" t="str">
        <f>VLOOKUP(A12,'Variable Library'!A:D,2,FALSE)</f>
        <v>CHAR</v>
      </c>
      <c r="E12" t="str">
        <f>VLOOKUP(A12,'Variable Library'!A:D,4,FALSE)</f>
        <v>CRSP/Compustat Merged Database - Security Monthly</v>
      </c>
      <c r="F12" t="str">
        <f>VLOOKUP(A12,'Variable Library'!A:E,5,FALSE)</f>
        <v>Reference (Location)</v>
      </c>
      <c r="G12">
        <v>0</v>
      </c>
      <c r="H12">
        <v>0</v>
      </c>
      <c r="I12" t="str">
        <f t="shared" si="0"/>
        <v>add1</v>
      </c>
      <c r="J12" t="s">
        <v>545</v>
      </c>
    </row>
    <row r="13" spans="1:10" x14ac:dyDescent="0.25">
      <c r="A13" t="s">
        <v>490</v>
      </c>
      <c r="C13" t="str">
        <f>VLOOKUP(A13,'Variable Library'!A:D,3,FALSE)</f>
        <v>ADD1 -- Address Line 1</v>
      </c>
      <c r="D13" t="str">
        <f>VLOOKUP(A13,'Variable Library'!A:D,2,FALSE)</f>
        <v>CHAR</v>
      </c>
      <c r="E13" t="str">
        <f>VLOOKUP(A13,'Variable Library'!A:D,4,FALSE)</f>
        <v>CRSP/Compustat Merged Database - Security Monthly</v>
      </c>
      <c r="F13" t="str">
        <f>VLOOKUP(A13,'Variable Library'!A:E,5,FALSE)</f>
        <v>Reference (Location)</v>
      </c>
      <c r="G13">
        <v>0</v>
      </c>
      <c r="H13">
        <v>0</v>
      </c>
      <c r="I13" t="str">
        <f t="shared" si="0"/>
        <v>add1</v>
      </c>
      <c r="J13" t="s">
        <v>545</v>
      </c>
    </row>
    <row r="14" spans="1:10" x14ac:dyDescent="0.25">
      <c r="A14" t="s">
        <v>520</v>
      </c>
      <c r="C14" t="str">
        <f>VLOOKUP(A14,'Variable Library'!A:D,3,FALSE)</f>
        <v>CITY -- City</v>
      </c>
      <c r="D14" t="str">
        <f>VLOOKUP(A14,'Variable Library'!A:D,2,FALSE)</f>
        <v>CHAR</v>
      </c>
      <c r="E14" t="str">
        <f>VLOOKUP(A14,'Variable Library'!A:D,4,FALSE)</f>
        <v>CRSP/Compustat Merged Database - Security Monthly</v>
      </c>
      <c r="F14" t="str">
        <f>VLOOKUP(A14,'Variable Library'!A:E,5,FALSE)</f>
        <v>Reference (Location)</v>
      </c>
      <c r="G14">
        <v>0</v>
      </c>
      <c r="H14">
        <v>0</v>
      </c>
      <c r="I14" t="str">
        <f t="shared" si="0"/>
        <v>city</v>
      </c>
      <c r="J14" t="s">
        <v>545</v>
      </c>
    </row>
    <row r="15" spans="1:10" x14ac:dyDescent="0.25">
      <c r="A15" t="s">
        <v>492</v>
      </c>
      <c r="C15" t="str">
        <f>VLOOKUP(A15,'Variable Library'!A:D,3,FALSE)</f>
        <v>CITY -- City</v>
      </c>
      <c r="D15" t="str">
        <f>VLOOKUP(A15,'Variable Library'!A:D,2,FALSE)</f>
        <v>CHAR</v>
      </c>
      <c r="E15" t="str">
        <f>VLOOKUP(A15,'Variable Library'!A:D,4,FALSE)</f>
        <v>CRSP/Compustat Merged Database - Security Monthly</v>
      </c>
      <c r="F15" t="str">
        <f>VLOOKUP(A15,'Variable Library'!A:E,5,FALSE)</f>
        <v>Reference (Location)</v>
      </c>
      <c r="G15">
        <v>0</v>
      </c>
      <c r="H15">
        <v>0</v>
      </c>
      <c r="I15" t="str">
        <f t="shared" si="0"/>
        <v>city</v>
      </c>
      <c r="J15" t="s">
        <v>545</v>
      </c>
    </row>
    <row r="16" spans="1:10" x14ac:dyDescent="0.25">
      <c r="A16" t="s">
        <v>539</v>
      </c>
      <c r="B16">
        <f>IFERROR(VLOOKUP(A16,Index!A:B,2,FALSE),"")</f>
        <v>4</v>
      </c>
      <c r="C16" t="str">
        <f>VLOOKUP(A16,'Variable Library'!A:D,3,FALSE)</f>
        <v>GVKEY-Year-Month</v>
      </c>
      <c r="D16" t="str">
        <f>VLOOKUP(A16,'Variable Library'!A:D,2,FALSE)</f>
        <v>CHAR</v>
      </c>
      <c r="E16" t="str">
        <f>VLOOKUP(A16,'Variable Library'!A:D,4,FALSE)</f>
        <v>Enrichment (CRSP/Compustat Merged Database - Linking Table)</v>
      </c>
      <c r="F16" t="str">
        <f>VLOOKUP(A16,'Variable Library'!A:E,5,FALSE)</f>
        <v>Unique Identifier</v>
      </c>
      <c r="G16">
        <v>0</v>
      </c>
      <c r="H16">
        <v>0</v>
      </c>
      <c r="I16" t="str">
        <f t="shared" si="0"/>
        <v>gvkey-year-month</v>
      </c>
      <c r="J16" t="s">
        <v>544</v>
      </c>
    </row>
    <row r="17" spans="1:10" x14ac:dyDescent="0.25">
      <c r="A17" t="s">
        <v>494</v>
      </c>
      <c r="C17" t="str">
        <f>VLOOKUP(A17,'Variable Library'!A:D,3,FALSE)</f>
        <v>FIC -- Current ISO Country Code - Incorporation</v>
      </c>
      <c r="D17" t="str">
        <f>VLOOKUP(A17,'Variable Library'!A:D,2,FALSE)</f>
        <v>CHAR</v>
      </c>
      <c r="E17" t="str">
        <f>VLOOKUP(A17,'Variable Library'!A:D,4,FALSE)</f>
        <v>CRSP/Compustat Merged Database - Security Monthly</v>
      </c>
      <c r="F17" t="str">
        <f>VLOOKUP(A17,'Variable Library'!A:E,5,FALSE)</f>
        <v>Reference (Location)</v>
      </c>
      <c r="G17">
        <v>0</v>
      </c>
      <c r="H17">
        <v>0</v>
      </c>
      <c r="I17" t="str">
        <f t="shared" si="0"/>
        <v>fic</v>
      </c>
      <c r="J17" t="s">
        <v>545</v>
      </c>
    </row>
    <row r="18" spans="1:10" x14ac:dyDescent="0.25">
      <c r="A18" t="s">
        <v>523</v>
      </c>
      <c r="C18" t="str">
        <f>VLOOKUP(A18,'Variable Library'!A:D,3,FALSE)</f>
        <v>FIC -- Current ISO Country Code - Incorporation</v>
      </c>
      <c r="D18" t="str">
        <f>VLOOKUP(A18,'Variable Library'!A:D,2,FALSE)</f>
        <v>CHAR</v>
      </c>
      <c r="E18" t="str">
        <f>VLOOKUP(A18,'Variable Library'!A:D,4,FALSE)</f>
        <v>CRSP/Compustat Merged Database - Security Monthly</v>
      </c>
      <c r="F18" t="str">
        <f>VLOOKUP(A18,'Variable Library'!A:E,5,FALSE)</f>
        <v>Reference (Location)</v>
      </c>
      <c r="G18">
        <v>0</v>
      </c>
      <c r="H18">
        <v>0</v>
      </c>
      <c r="I18" t="str">
        <f t="shared" si="0"/>
        <v>fic</v>
      </c>
      <c r="J18" t="s">
        <v>545</v>
      </c>
    </row>
    <row r="19" spans="1:10" x14ac:dyDescent="0.25">
      <c r="A19" t="s">
        <v>493</v>
      </c>
      <c r="C19" t="str">
        <f>VLOOKUP(A19,'Variable Library'!A:D,3,FALSE)</f>
        <v>LOC -- Current ISO Country Code - Headquarters</v>
      </c>
      <c r="D19" t="str">
        <f>VLOOKUP(A19,'Variable Library'!A:D,2,FALSE)</f>
        <v>CHAR</v>
      </c>
      <c r="E19" t="str">
        <f>VLOOKUP(A19,'Variable Library'!A:D,4,FALSE)</f>
        <v>CRSP/Compustat Merged Database - Security Monthly</v>
      </c>
      <c r="F19" t="str">
        <f>VLOOKUP(A19,'Variable Library'!A:E,5,FALSE)</f>
        <v>Reference (Location)</v>
      </c>
      <c r="G19">
        <v>0</v>
      </c>
      <c r="H19">
        <v>0</v>
      </c>
      <c r="I19" t="str">
        <f t="shared" si="0"/>
        <v>loc</v>
      </c>
      <c r="J19" t="s">
        <v>545</v>
      </c>
    </row>
    <row r="20" spans="1:10" x14ac:dyDescent="0.25">
      <c r="A20" t="s">
        <v>514</v>
      </c>
      <c r="C20" t="str">
        <f>VLOOKUP(A20,'Variable Library'!A:D,3,FALSE)</f>
        <v>LOC -- Current ISO Country Code - Headquarters</v>
      </c>
      <c r="D20" t="str">
        <f>VLOOKUP(A20,'Variable Library'!A:D,2,FALSE)</f>
        <v>CHAR</v>
      </c>
      <c r="E20" t="str">
        <f>VLOOKUP(A20,'Variable Library'!A:D,4,FALSE)</f>
        <v>CRSP/Compustat Merged Database - Security Monthly</v>
      </c>
      <c r="F20" t="str">
        <f>VLOOKUP(A20,'Variable Library'!A:E,5,FALSE)</f>
        <v>Reference (Location)</v>
      </c>
      <c r="G20">
        <v>0</v>
      </c>
      <c r="H20">
        <v>0</v>
      </c>
      <c r="I20" t="str">
        <f t="shared" si="0"/>
        <v>loc</v>
      </c>
      <c r="J20" t="s">
        <v>545</v>
      </c>
    </row>
    <row r="21" spans="1:10" x14ac:dyDescent="0.25">
      <c r="A21" t="s">
        <v>505</v>
      </c>
      <c r="C21" t="str">
        <f>VLOOKUP(A21,'Variable Library'!A:D,3,FALSE)</f>
        <v>NAICS -- North American Industry Classification Code</v>
      </c>
      <c r="D21" t="str">
        <f>VLOOKUP(A21,'Variable Library'!A:D,2,FALSE)</f>
        <v>CHAR</v>
      </c>
      <c r="E21" t="str">
        <f>VLOOKUP(A21,'Variable Library'!A:D,4,FALSE)</f>
        <v>CRSP/Compustat Merged Database - Security Monthly</v>
      </c>
      <c r="F21" t="str">
        <f>VLOOKUP(A21,'Variable Library'!A:E,5,FALSE)</f>
        <v>Reference (Location)</v>
      </c>
      <c r="G21">
        <v>0</v>
      </c>
      <c r="H21">
        <v>0</v>
      </c>
      <c r="I21" t="str">
        <f t="shared" si="0"/>
        <v>naics</v>
      </c>
      <c r="J21" t="s">
        <v>545</v>
      </c>
    </row>
    <row r="22" spans="1:10" x14ac:dyDescent="0.25">
      <c r="A22" t="s">
        <v>503</v>
      </c>
      <c r="C22" t="str">
        <f>VLOOKUP(A22,'Variable Library'!A:D,3,FALSE)</f>
        <v>Security-level Identifier</v>
      </c>
      <c r="D22" t="str">
        <f>VLOOKUP(A22,'Variable Library'!A:D,2,FALSE)</f>
        <v>CHAR</v>
      </c>
      <c r="E22" t="str">
        <f>VLOOKUP(A22,'Variable Library'!A:D,4,FALSE)</f>
        <v>CRSP/Compustat Merged Database - Security Monthly</v>
      </c>
      <c r="F22" t="str">
        <f>VLOOKUP(A22,'Variable Library'!A:E,5,FALSE)</f>
        <v>Reference (Link)</v>
      </c>
      <c r="G22">
        <v>0</v>
      </c>
      <c r="H22">
        <v>0</v>
      </c>
      <c r="I22" t="str">
        <f t="shared" si="0"/>
        <v>liid</v>
      </c>
      <c r="J22" t="s">
        <v>545</v>
      </c>
    </row>
    <row r="23" spans="1:10" x14ac:dyDescent="0.25">
      <c r="A23" t="s">
        <v>504</v>
      </c>
      <c r="C23" t="str">
        <f>VLOOKUP(A23,'Variable Library'!A:D,3,FALSE)</f>
        <v>Primary Link Marker</v>
      </c>
      <c r="D23" t="str">
        <f>VLOOKUP(A23,'Variable Library'!A:D,2,FALSE)</f>
        <v>CHAR</v>
      </c>
      <c r="E23" t="str">
        <f>VLOOKUP(A23,'Variable Library'!A:D,4,FALSE)</f>
        <v>CRSP/Compustat Merged Database - Security Monthly</v>
      </c>
      <c r="F23" t="str">
        <f>VLOOKUP(A23,'Variable Library'!A:E,5,FALSE)</f>
        <v>Reference (Link)</v>
      </c>
      <c r="G23">
        <v>0</v>
      </c>
      <c r="H23">
        <v>0</v>
      </c>
      <c r="I23" t="str">
        <f t="shared" si="0"/>
        <v>linkprim</v>
      </c>
      <c r="J23" t="s">
        <v>545</v>
      </c>
    </row>
    <row r="24" spans="1:10" x14ac:dyDescent="0.25">
      <c r="A24" t="s">
        <v>502</v>
      </c>
      <c r="C24" t="str">
        <f>VLOOKUP(A24,'Variable Library'!A:D,3,FALSE)</f>
        <v>Link Type Code</v>
      </c>
      <c r="D24" t="str">
        <f>VLOOKUP(A24,'Variable Library'!A:D,2,FALSE)</f>
        <v>CHAR</v>
      </c>
      <c r="E24" t="str">
        <f>VLOOKUP(A24,'Variable Library'!A:D,4,FALSE)</f>
        <v>CRSP/Compustat Merged Database - Security Monthly</v>
      </c>
      <c r="F24" t="str">
        <f>VLOOKUP(A24,'Variable Library'!A:E,5,FALSE)</f>
        <v>Reference (Link)</v>
      </c>
      <c r="G24">
        <v>0</v>
      </c>
      <c r="H24">
        <v>0</v>
      </c>
      <c r="I24" t="str">
        <f t="shared" si="0"/>
        <v>linktype</v>
      </c>
      <c r="J24" t="s">
        <v>545</v>
      </c>
    </row>
    <row r="25" spans="1:10" x14ac:dyDescent="0.25">
      <c r="A25" t="s">
        <v>500</v>
      </c>
      <c r="C25" t="str">
        <f>VLOOKUP(A25,'Variable Library'!A:D,3,FALSE)</f>
        <v>Historical CRSP PERMCO Link to COMPUSTAT Record</v>
      </c>
      <c r="D25" t="str">
        <f>VLOOKUP(A25,'Variable Library'!A:D,2,FALSE)</f>
        <v>NUM</v>
      </c>
      <c r="E25" t="str">
        <f>VLOOKUP(A25,'Variable Library'!A:D,4,FALSE)</f>
        <v>CRSP/Compustat Merged Database - Security Monthly</v>
      </c>
      <c r="F25" t="str">
        <f>VLOOKUP(A25,'Variable Library'!A:E,5,FALSE)</f>
        <v>Reference (Link)</v>
      </c>
      <c r="G25">
        <v>0</v>
      </c>
      <c r="H25">
        <v>0</v>
      </c>
      <c r="I25" t="str">
        <f t="shared" si="0"/>
        <v>lpermco</v>
      </c>
      <c r="J25" t="s">
        <v>545</v>
      </c>
    </row>
    <row r="26" spans="1:10" x14ac:dyDescent="0.25">
      <c r="A26" t="s">
        <v>501</v>
      </c>
      <c r="C26" t="str">
        <f>VLOOKUP(A26,'Variable Library'!A:D,3,FALSE)</f>
        <v>Historical CRSP PERMNO Link to COMPUSTAT Record</v>
      </c>
      <c r="D26" t="str">
        <f>VLOOKUP(A26,'Variable Library'!A:D,2,FALSE)</f>
        <v>NUM</v>
      </c>
      <c r="E26" t="str">
        <f>VLOOKUP(A26,'Variable Library'!A:D,4,FALSE)</f>
        <v>CRSP/Compustat Merged Database - Security Monthly</v>
      </c>
      <c r="F26" t="str">
        <f>VLOOKUP(A26,'Variable Library'!A:E,5,FALSE)</f>
        <v>Reference (Link)</v>
      </c>
      <c r="G26">
        <v>0</v>
      </c>
      <c r="H26">
        <v>0</v>
      </c>
      <c r="I26" t="str">
        <f t="shared" si="0"/>
        <v>lpermno</v>
      </c>
      <c r="J26" t="s">
        <v>545</v>
      </c>
    </row>
    <row r="27" spans="1:10" x14ac:dyDescent="0.25">
      <c r="A27" t="s">
        <v>489</v>
      </c>
      <c r="C27" t="str">
        <f>VLOOKUP(A27,'Variable Library'!A:D,3,FALSE)</f>
        <v>BUSDESC -- S&amp;P Business Description</v>
      </c>
      <c r="D27" t="str">
        <f>VLOOKUP(A27,'Variable Library'!A:D,2,FALSE)</f>
        <v>CHAR</v>
      </c>
      <c r="E27" t="str">
        <f>VLOOKUP(A27,'Variable Library'!A:D,4,FALSE)</f>
        <v>CRSP/Compustat Merged Database - Security Monthly</v>
      </c>
      <c r="F27" t="str">
        <f>VLOOKUP(A27,'Variable Library'!A:E,5,FALSE)</f>
        <v>Reference (Description)</v>
      </c>
      <c r="G27">
        <v>0</v>
      </c>
      <c r="H27">
        <v>0</v>
      </c>
      <c r="I27" t="str">
        <f t="shared" si="0"/>
        <v>busdesc</v>
      </c>
      <c r="J27" t="s">
        <v>545</v>
      </c>
    </row>
    <row r="28" spans="1:10" x14ac:dyDescent="0.25">
      <c r="A28" t="s">
        <v>521</v>
      </c>
      <c r="C28" t="str">
        <f>VLOOKUP(A28,'Variable Library'!A:D,3,FALSE)</f>
        <v>BUSDESC -- S&amp;P Business Description</v>
      </c>
      <c r="D28" t="str">
        <f>VLOOKUP(A28,'Variable Library'!A:D,2,FALSE)</f>
        <v>CHAR</v>
      </c>
      <c r="E28" t="str">
        <f>VLOOKUP(A28,'Variable Library'!A:D,4,FALSE)</f>
        <v>CRSP/Compustat Merged Database - Security Monthly</v>
      </c>
      <c r="F28" t="str">
        <f>VLOOKUP(A28,'Variable Library'!A:E,5,FALSE)</f>
        <v>Reference (Description)</v>
      </c>
      <c r="G28">
        <v>0</v>
      </c>
      <c r="H28">
        <v>0</v>
      </c>
      <c r="I28" t="str">
        <f t="shared" si="0"/>
        <v>busdesc</v>
      </c>
      <c r="J28" t="s">
        <v>545</v>
      </c>
    </row>
    <row r="29" spans="1:10" x14ac:dyDescent="0.25">
      <c r="A29" t="s">
        <v>491</v>
      </c>
      <c r="C29" t="str">
        <f>VLOOKUP(A29,'Variable Library'!A:D,3,FALSE)</f>
        <v>CONML -- Company Legal Name</v>
      </c>
      <c r="D29" t="str">
        <f>VLOOKUP(A29,'Variable Library'!A:D,2,FALSE)</f>
        <v>CHAR</v>
      </c>
      <c r="E29" t="str">
        <f>VLOOKUP(A29,'Variable Library'!A:D,4,FALSE)</f>
        <v>CRSP/Compustat Merged Database - Security Monthly</v>
      </c>
      <c r="F29" t="str">
        <f>VLOOKUP(A29,'Variable Library'!A:E,5,FALSE)</f>
        <v>Reference (Description)</v>
      </c>
      <c r="G29">
        <v>0</v>
      </c>
      <c r="H29">
        <v>0</v>
      </c>
      <c r="I29" t="str">
        <f t="shared" si="0"/>
        <v>conml</v>
      </c>
      <c r="J29" t="s">
        <v>545</v>
      </c>
    </row>
    <row r="30" spans="1:10" x14ac:dyDescent="0.25">
      <c r="A30" t="s">
        <v>519</v>
      </c>
      <c r="C30" t="str">
        <f>VLOOKUP(A30,'Variable Library'!A:D,3,FALSE)</f>
        <v>CONML -- Company Legal Name</v>
      </c>
      <c r="D30" t="str">
        <f>VLOOKUP(A30,'Variable Library'!A:D,2,FALSE)</f>
        <v>CHAR</v>
      </c>
      <c r="E30" t="str">
        <f>VLOOKUP(A30,'Variable Library'!A:D,4,FALSE)</f>
        <v>CRSP/Compustat Merged Database - Security Monthly</v>
      </c>
      <c r="F30" t="str">
        <f>VLOOKUP(A30,'Variable Library'!A:E,5,FALSE)</f>
        <v>Reference (Description)</v>
      </c>
      <c r="G30">
        <v>0</v>
      </c>
      <c r="H30">
        <v>0</v>
      </c>
      <c r="I30" t="str">
        <f t="shared" si="0"/>
        <v>conml</v>
      </c>
      <c r="J30" t="s">
        <v>545</v>
      </c>
    </row>
    <row r="31" spans="1:10" x14ac:dyDescent="0.25">
      <c r="A31" t="s">
        <v>529</v>
      </c>
      <c r="C31" t="str">
        <f>VLOOKUP(A31,'Variable Library'!A:D,3,FALSE)</f>
        <v>CURCDM -- ISO Currency Code - Monthly</v>
      </c>
      <c r="D31" t="str">
        <f>VLOOKUP(A31,'Variable Library'!A:D,2,FALSE)</f>
        <v>CHAR</v>
      </c>
      <c r="E31" t="str">
        <f>VLOOKUP(A31,'Variable Library'!A:D,4,FALSE)</f>
        <v>CRSP/Compustat Merged Database - Security Monthly</v>
      </c>
      <c r="F31" t="str">
        <f>VLOOKUP(A31,'Variable Library'!A:E,5,FALSE)</f>
        <v>Reference (Description)</v>
      </c>
      <c r="G31">
        <v>0</v>
      </c>
      <c r="H31">
        <v>0</v>
      </c>
      <c r="I31" t="str">
        <f t="shared" si="0"/>
        <v>curcdm</v>
      </c>
      <c r="J31" t="s">
        <v>545</v>
      </c>
    </row>
    <row r="32" spans="1:10" x14ac:dyDescent="0.25">
      <c r="A32" t="s">
        <v>507</v>
      </c>
      <c r="C32" t="str">
        <f>VLOOKUP(A32,'Variable Library'!A:D,3,FALSE)</f>
        <v>CUSIP</v>
      </c>
      <c r="D32" t="str">
        <f>VLOOKUP(A32,'Variable Library'!A:D,2,FALSE)</f>
        <v>CHAR</v>
      </c>
      <c r="E32" t="str">
        <f>VLOOKUP(A32,'Variable Library'!A:D,4,FALSE)</f>
        <v>CRSP/Compustat Merged Database - Security Monthly</v>
      </c>
      <c r="F32" t="str">
        <f>VLOOKUP(A32,'Variable Library'!A:E,5,FALSE)</f>
        <v>Reference (Description)</v>
      </c>
      <c r="G32">
        <v>0</v>
      </c>
      <c r="H32">
        <v>0</v>
      </c>
      <c r="I32" t="str">
        <f t="shared" si="0"/>
        <v>cusip</v>
      </c>
      <c r="J32" t="s">
        <v>545</v>
      </c>
    </row>
    <row r="33" spans="1:10" x14ac:dyDescent="0.25">
      <c r="A33" t="s">
        <v>495</v>
      </c>
      <c r="C33" t="str">
        <f>VLOOKUP(A33,'Variable Library'!A:D,3,FALSE)</f>
        <v>IDBFLAG -- International, Domestic, Both Indicator</v>
      </c>
      <c r="D33" t="str">
        <f>VLOOKUP(A33,'Variable Library'!A:D,2,FALSE)</f>
        <v>CHAR</v>
      </c>
      <c r="E33" t="str">
        <f>VLOOKUP(A33,'Variable Library'!A:D,4,FALSE)</f>
        <v>CRSP/Compustat Merged Database - Security Monthly</v>
      </c>
      <c r="F33" t="str">
        <f>VLOOKUP(A33,'Variable Library'!A:E,5,FALSE)</f>
        <v>Reference (Description)</v>
      </c>
      <c r="G33">
        <v>0</v>
      </c>
      <c r="H33">
        <v>0</v>
      </c>
      <c r="I33" t="str">
        <f t="shared" si="0"/>
        <v>idbflag</v>
      </c>
      <c r="J33" t="s">
        <v>545</v>
      </c>
    </row>
    <row r="34" spans="1:10" x14ac:dyDescent="0.25">
      <c r="A34" t="s">
        <v>516</v>
      </c>
      <c r="C34" t="str">
        <f>VLOOKUP(A34,'Variable Library'!A:D,3,FALSE)</f>
        <v>IDBFLAG -- International, Domestic, Both Indicator</v>
      </c>
      <c r="D34" t="str">
        <f>VLOOKUP(A34,'Variable Library'!A:D,2,FALSE)</f>
        <v>CHAR</v>
      </c>
      <c r="E34" t="str">
        <f>VLOOKUP(A34,'Variable Library'!A:D,4,FALSE)</f>
        <v>CRSP/Compustat Merged Database - Security Monthly</v>
      </c>
      <c r="F34" t="str">
        <f>VLOOKUP(A34,'Variable Library'!A:E,5,FALSE)</f>
        <v>Reference (Description)</v>
      </c>
      <c r="G34">
        <v>0</v>
      </c>
      <c r="H34">
        <v>0</v>
      </c>
      <c r="I34" t="str">
        <f t="shared" si="0"/>
        <v>idbflag</v>
      </c>
      <c r="J34" t="s">
        <v>545</v>
      </c>
    </row>
    <row r="35" spans="1:10" x14ac:dyDescent="0.25">
      <c r="A35" t="s">
        <v>534</v>
      </c>
      <c r="C35" t="str">
        <f>VLOOKUP(A35,'Variable Library'!A:D,3,FALSE)</f>
        <v>IID -- Issue ID - Security Monthly Descriptor</v>
      </c>
      <c r="D35" t="str">
        <f>VLOOKUP(A35,'Variable Library'!A:D,2,FALSE)</f>
        <v>CHAR</v>
      </c>
      <c r="E35" t="str">
        <f>VLOOKUP(A35,'Variable Library'!A:D,4,FALSE)</f>
        <v>CRSP/Compustat Merged Database - Security Monthly</v>
      </c>
      <c r="F35" t="str">
        <f>VLOOKUP(A35,'Variable Library'!A:E,5,FALSE)</f>
        <v>Reference (Description)</v>
      </c>
      <c r="G35">
        <v>0</v>
      </c>
      <c r="H35">
        <v>0</v>
      </c>
      <c r="I35" t="str">
        <f t="shared" si="0"/>
        <v>iid</v>
      </c>
      <c r="J35" t="s">
        <v>545</v>
      </c>
    </row>
    <row r="36" spans="1:10" x14ac:dyDescent="0.25">
      <c r="A36" t="s">
        <v>530</v>
      </c>
      <c r="C36" t="str">
        <f>VLOOKUP(A36,'Variable Library'!A:D,3,FALSE)</f>
        <v>PRIMISS -- Primary/Joiner flag</v>
      </c>
      <c r="D36" t="str">
        <f>VLOOKUP(A36,'Variable Library'!A:D,2,FALSE)</f>
        <v>CHAR</v>
      </c>
      <c r="E36" t="str">
        <f>VLOOKUP(A36,'Variable Library'!A:D,4,FALSE)</f>
        <v>CRSP/Compustat Merged Database - Security Monthly</v>
      </c>
      <c r="F36" t="str">
        <f>VLOOKUP(A36,'Variable Library'!A:E,5,FALSE)</f>
        <v>Reference (Description)</v>
      </c>
      <c r="G36">
        <v>0</v>
      </c>
      <c r="H36">
        <v>0</v>
      </c>
      <c r="I36" t="str">
        <f t="shared" si="0"/>
        <v>primiss</v>
      </c>
      <c r="J36" t="s">
        <v>545</v>
      </c>
    </row>
    <row r="37" spans="1:10" x14ac:dyDescent="0.25">
      <c r="A37" t="s">
        <v>485</v>
      </c>
      <c r="C37" t="str">
        <f>VLOOKUP(A37,'Variable Library'!A:D,3,FALSE)</f>
        <v>PRIUSA -- Current Primary Issue Tag - US</v>
      </c>
      <c r="D37" t="str">
        <f>VLOOKUP(A37,'Variable Library'!A:D,2,FALSE)</f>
        <v>CHAR</v>
      </c>
      <c r="E37" t="str">
        <f>VLOOKUP(A37,'Variable Library'!A:D,4,FALSE)</f>
        <v>CRSP/Compustat Merged Database - Security Monthly</v>
      </c>
      <c r="F37" t="str">
        <f>VLOOKUP(A37,'Variable Library'!A:E,5,FALSE)</f>
        <v>Reference (Description)</v>
      </c>
      <c r="G37">
        <v>0</v>
      </c>
      <c r="H37">
        <v>0</v>
      </c>
      <c r="I37" t="str">
        <f t="shared" si="0"/>
        <v>priusa</v>
      </c>
      <c r="J37" t="s">
        <v>545</v>
      </c>
    </row>
    <row r="38" spans="1:10" x14ac:dyDescent="0.25">
      <c r="A38" t="s">
        <v>496</v>
      </c>
      <c r="C38" t="str">
        <f>VLOOKUP(A38,'Variable Library'!A:D,3,FALSE)</f>
        <v>PRIUSA -- Current Primary Issue Tag - US</v>
      </c>
      <c r="D38" t="str">
        <f>VLOOKUP(A38,'Variable Library'!A:D,2,FALSE)</f>
        <v>CHAR</v>
      </c>
      <c r="E38" t="str">
        <f>VLOOKUP(A38,'Variable Library'!A:D,4,FALSE)</f>
        <v>CRSP/Compustat Merged Database - Security Monthly</v>
      </c>
      <c r="F38" t="str">
        <f>VLOOKUP(A38,'Variable Library'!A:E,5,FALSE)</f>
        <v>Reference (Description)</v>
      </c>
      <c r="G38">
        <v>0</v>
      </c>
      <c r="H38">
        <v>0</v>
      </c>
      <c r="I38" t="str">
        <f t="shared" si="0"/>
        <v>priusa</v>
      </c>
      <c r="J38" t="s">
        <v>545</v>
      </c>
    </row>
    <row r="39" spans="1:10" x14ac:dyDescent="0.25">
      <c r="A39" t="s">
        <v>524</v>
      </c>
      <c r="C39" t="str">
        <f>VLOOKUP(A39,'Variable Library'!A:D,3,FALSE)</f>
        <v>Security Status Market</v>
      </c>
      <c r="D39" t="str">
        <f>VLOOKUP(A39,'Variable Library'!A:D,2,FALSE)</f>
        <v>CHAR</v>
      </c>
      <c r="E39" t="str">
        <f>VLOOKUP(A39,'Variable Library'!A:D,4,FALSE)</f>
        <v>CRSP/Compustat Merged Database - Security Monthly</v>
      </c>
      <c r="F39" t="str">
        <f>VLOOKUP(A39,'Variable Library'!A:E,5,FALSE)</f>
        <v>Reference (Description)</v>
      </c>
      <c r="G39">
        <v>0</v>
      </c>
      <c r="H39">
        <v>0</v>
      </c>
      <c r="I39" t="str">
        <f t="shared" si="0"/>
        <v>secstat</v>
      </c>
      <c r="J39" t="s">
        <v>545</v>
      </c>
    </row>
    <row r="40" spans="1:10" x14ac:dyDescent="0.25">
      <c r="A40" t="s">
        <v>533</v>
      </c>
      <c r="C40" t="str">
        <f>VLOOKUP(A40,'Variable Library'!A:D,3,FALSE)</f>
        <v>Date of data</v>
      </c>
      <c r="D40" t="str">
        <f>VLOOKUP(A40,'Variable Library'!A:D,2,FALSE)</f>
        <v>DATE</v>
      </c>
      <c r="E40" t="str">
        <f>VLOOKUP(A40,'Variable Library'!A:D,4,FALSE)</f>
        <v>CRSP/Compustat Merged Database - Security Monthly</v>
      </c>
      <c r="F40" t="str">
        <f>VLOOKUP(A40,'Variable Library'!A:E,5,FALSE)</f>
        <v>Reference (Date)</v>
      </c>
      <c r="G40">
        <v>0</v>
      </c>
      <c r="H40">
        <v>0</v>
      </c>
      <c r="I40" t="str">
        <f t="shared" si="0"/>
        <v>datadate</v>
      </c>
      <c r="J40" t="s">
        <v>545</v>
      </c>
    </row>
    <row r="41" spans="1:10" x14ac:dyDescent="0.25">
      <c r="A41" t="s">
        <v>487</v>
      </c>
      <c r="C41" t="str">
        <f>VLOOKUP(A41,'Variable Library'!A:D,3,FALSE)</f>
        <v>FYRC -- Current Fiscal Year End Month</v>
      </c>
      <c r="D41" t="str">
        <f>VLOOKUP(A41,'Variable Library'!A:D,2,FALSE)</f>
        <v>DATE</v>
      </c>
      <c r="E41" t="str">
        <f>VLOOKUP(A41,'Variable Library'!A:D,4,FALSE)</f>
        <v>CRSP/Compustat Merged Database - Security Monthly</v>
      </c>
      <c r="F41" t="str">
        <f>VLOOKUP(A41,'Variable Library'!A:E,5,FALSE)</f>
        <v>Reference (Date)</v>
      </c>
      <c r="G41">
        <v>0</v>
      </c>
      <c r="H41">
        <v>0</v>
      </c>
      <c r="I41" t="str">
        <f t="shared" si="0"/>
        <v>fyrc</v>
      </c>
      <c r="J41" t="s">
        <v>545</v>
      </c>
    </row>
    <row r="42" spans="1:10" x14ac:dyDescent="0.25">
      <c r="A42" t="s">
        <v>517</v>
      </c>
      <c r="C42" t="str">
        <f>VLOOKUP(A42,'Variable Library'!A:D,3,FALSE)</f>
        <v>FYRC -- Current Fiscal Year End Month</v>
      </c>
      <c r="D42" t="str">
        <f>VLOOKUP(A42,'Variable Library'!A:D,2,FALSE)</f>
        <v>DATE</v>
      </c>
      <c r="E42" t="str">
        <f>VLOOKUP(A42,'Variable Library'!A:D,4,FALSE)</f>
        <v>CRSP/Compustat Merged Database - Security Monthly</v>
      </c>
      <c r="F42" t="str">
        <f>VLOOKUP(A42,'Variable Library'!A:E,5,FALSE)</f>
        <v>Reference (Date)</v>
      </c>
      <c r="G42">
        <v>0</v>
      </c>
      <c r="H42">
        <v>0</v>
      </c>
      <c r="I42" t="str">
        <f t="shared" si="0"/>
        <v>fyrc</v>
      </c>
      <c r="J42" t="s">
        <v>545</v>
      </c>
    </row>
    <row r="43" spans="1:10" x14ac:dyDescent="0.25">
      <c r="A43" t="s">
        <v>499</v>
      </c>
      <c r="C43" t="str">
        <f>VLOOKUP(A43,'Variable Library'!A:D,3,FALSE)</f>
        <v>First Effective Date of Link</v>
      </c>
      <c r="D43" t="str">
        <f>VLOOKUP(A43,'Variable Library'!A:D,2,FALSE)</f>
        <v>DATE</v>
      </c>
      <c r="E43" t="str">
        <f>VLOOKUP(A43,'Variable Library'!A:D,4,FALSE)</f>
        <v>CRSP/Compustat Merged Database - Security Monthly</v>
      </c>
      <c r="F43" t="str">
        <f>VLOOKUP(A43,'Variable Library'!A:E,5,FALSE)</f>
        <v>Reference (Date)</v>
      </c>
      <c r="G43">
        <v>0</v>
      </c>
      <c r="H43">
        <v>0</v>
      </c>
      <c r="I43" t="str">
        <f t="shared" si="0"/>
        <v>linkdt</v>
      </c>
      <c r="J43" t="s">
        <v>545</v>
      </c>
    </row>
    <row r="44" spans="1:10" x14ac:dyDescent="0.25">
      <c r="A44" t="s">
        <v>498</v>
      </c>
      <c r="C44" t="str">
        <f>VLOOKUP(A44,'Variable Library'!A:D,3,FALSE)</f>
        <v>Last Effective Date of Link</v>
      </c>
      <c r="D44" t="str">
        <f>VLOOKUP(A44,'Variable Library'!A:D,2,FALSE)</f>
        <v>DATE</v>
      </c>
      <c r="E44" t="str">
        <f>VLOOKUP(A44,'Variable Library'!A:D,4,FALSE)</f>
        <v>CRSP/Compustat Merged Database - Security Monthly</v>
      </c>
      <c r="F44" t="str">
        <f>VLOOKUP(A44,'Variable Library'!A:E,5,FALSE)</f>
        <v>Reference (Date)</v>
      </c>
      <c r="G44">
        <v>0</v>
      </c>
      <c r="H44">
        <v>0</v>
      </c>
      <c r="I44" t="str">
        <f t="shared" si="0"/>
        <v>linkenddt</v>
      </c>
      <c r="J44" t="s">
        <v>545</v>
      </c>
    </row>
    <row r="45" spans="1:10" x14ac:dyDescent="0.25">
      <c r="A45" t="s">
        <v>515</v>
      </c>
      <c r="C45" t="str">
        <f>VLOOKUP(A45,'Variable Library'!A:D,3,FALSE)</f>
        <v>Month of Public Date</v>
      </c>
      <c r="D45" t="str">
        <f>VLOOKUP(A45,'Variable Library'!A:D,2,FALSE)</f>
        <v>DATE</v>
      </c>
      <c r="E45" t="str">
        <f>VLOOKUP(A45,'Variable Library'!A:D,4,FALSE)</f>
        <v>Enirchment (Financial Ratios Firm Level by WRDS)</v>
      </c>
      <c r="F45" t="str">
        <f>VLOOKUP(A45,'Variable Library'!A:E,5,FALSE)</f>
        <v>Reference (Date)</v>
      </c>
      <c r="G45">
        <v>0</v>
      </c>
      <c r="H45">
        <v>0</v>
      </c>
      <c r="I45" t="str">
        <f t="shared" si="0"/>
        <v>month</v>
      </c>
      <c r="J45" t="s">
        <v>545</v>
      </c>
    </row>
    <row r="46" spans="1:10" x14ac:dyDescent="0.25">
      <c r="A46" t="s">
        <v>513</v>
      </c>
      <c r="C46" t="str">
        <f>VLOOKUP(A46,'Variable Library'!A:D,3,FALSE)</f>
        <v>Year of Public Date</v>
      </c>
      <c r="D46" t="str">
        <f>VLOOKUP(A46,'Variable Library'!A:D,2,FALSE)</f>
        <v>DATE</v>
      </c>
      <c r="E46" t="str">
        <f>VLOOKUP(A46,'Variable Library'!A:D,4,FALSE)</f>
        <v>Enirchment (Financial Ratios Firm Level by WRDS)</v>
      </c>
      <c r="F46" t="str">
        <f>VLOOKUP(A46,'Variable Library'!A:E,5,FALSE)</f>
        <v>Reference (Date)</v>
      </c>
      <c r="G46">
        <v>0</v>
      </c>
      <c r="H46">
        <v>0</v>
      </c>
      <c r="I46" t="str">
        <f t="shared" si="0"/>
        <v>year</v>
      </c>
      <c r="J46" t="s">
        <v>545</v>
      </c>
    </row>
    <row r="47" spans="1:10" x14ac:dyDescent="0.25">
      <c r="A47" t="s">
        <v>457</v>
      </c>
      <c r="B47">
        <f>IFERROR(VLOOKUP(A47,Index!A:B,2,FALSE),"")</f>
        <v>5</v>
      </c>
      <c r="C47" t="str">
        <f>VLOOKUP(A47,'Variable Library'!A:D,3,FALSE)</f>
        <v>Industry</v>
      </c>
      <c r="D47" t="str">
        <f>VLOOKUP(A47,'Variable Library'!A:D,2,FALSE)</f>
        <v>CHAR</v>
      </c>
      <c r="E47" t="str">
        <f>VLOOKUP(A47,'Variable Library'!A:D,4,FALSE)</f>
        <v>Enrichment (CRSP/Compustat Merged Database - Linking Table)</v>
      </c>
      <c r="F47" t="str">
        <f>VLOOKUP(A47,'Variable Library'!A:E,5,FALSE)</f>
        <v>Categorical</v>
      </c>
      <c r="G47">
        <v>124</v>
      </c>
      <c r="H47">
        <v>0.26083800000000001</v>
      </c>
      <c r="I47" t="str">
        <f t="shared" si="0"/>
        <v>industry</v>
      </c>
      <c r="J47" t="s">
        <v>544</v>
      </c>
    </row>
    <row r="48" spans="1:10" x14ac:dyDescent="0.25">
      <c r="A48" t="s">
        <v>510</v>
      </c>
      <c r="C48" t="str">
        <f>VLOOKUP(A48,'Variable Library'!A:D,3,FALSE)</f>
        <v>Public Date</v>
      </c>
      <c r="D48" t="str">
        <f>VLOOKUP(A48,'Variable Library'!A:D,2,FALSE)</f>
        <v>DATE</v>
      </c>
      <c r="E48" t="str">
        <f>VLOOKUP(A48,'Variable Library'!A:D,4,FALSE)</f>
        <v>Financial Ratios Firm Level by WRDS</v>
      </c>
      <c r="F48" t="str">
        <f>VLOOKUP(A48,'Variable Library'!A:E,5,FALSE)</f>
        <v>Reference (Date)</v>
      </c>
      <c r="G48">
        <v>0</v>
      </c>
      <c r="H48">
        <v>0</v>
      </c>
      <c r="I48" t="str">
        <f t="shared" si="0"/>
        <v>public_date</v>
      </c>
      <c r="J48" t="s">
        <v>545</v>
      </c>
    </row>
    <row r="49" spans="1:10" x14ac:dyDescent="0.25">
      <c r="A49" t="s">
        <v>511</v>
      </c>
      <c r="C49" t="str">
        <f>VLOOKUP(A49,'Variable Library'!A:D,3,FALSE)</f>
        <v>Quarter Date</v>
      </c>
      <c r="D49" t="str">
        <f>VLOOKUP(A49,'Variable Library'!A:D,2,FALSE)</f>
        <v>DATE</v>
      </c>
      <c r="E49" t="str">
        <f>VLOOKUP(A49,'Variable Library'!A:D,4,FALSE)</f>
        <v>Financial Ratios Firm Level by WRDS</v>
      </c>
      <c r="F49" t="str">
        <f>VLOOKUP(A49,'Variable Library'!A:E,5,FALSE)</f>
        <v>Reference (Date)</v>
      </c>
      <c r="G49">
        <v>0</v>
      </c>
      <c r="H49">
        <v>0</v>
      </c>
      <c r="I49" t="str">
        <f t="shared" si="0"/>
        <v>qdate</v>
      </c>
      <c r="J49" t="s">
        <v>545</v>
      </c>
    </row>
    <row r="50" spans="1:10" x14ac:dyDescent="0.25">
      <c r="A50" t="s">
        <v>497</v>
      </c>
      <c r="C50" t="str">
        <f>VLOOKUP(A50,'Variable Library'!A:D,3,FALSE)</f>
        <v>COSTAT -- Active/Inactive Status Marker</v>
      </c>
      <c r="D50" t="str">
        <f>VLOOKUP(A50,'Variable Library'!A:D,2,FALSE)</f>
        <v>CHAR</v>
      </c>
      <c r="E50" t="str">
        <f>VLOOKUP(A50,'Variable Library'!A:D,4,FALSE)</f>
        <v>CRSP/Compustat Merged Database - Security Monthly</v>
      </c>
      <c r="F50" t="str">
        <f>VLOOKUP(A50,'Variable Library'!A:E,5,FALSE)</f>
        <v>Categorical (Binary)</v>
      </c>
      <c r="G50">
        <v>0</v>
      </c>
      <c r="H50">
        <v>0</v>
      </c>
      <c r="I50" t="str">
        <f t="shared" si="0"/>
        <v>costat</v>
      </c>
      <c r="J50" t="s">
        <v>545</v>
      </c>
    </row>
    <row r="51" spans="1:10" x14ac:dyDescent="0.25">
      <c r="A51" t="s">
        <v>518</v>
      </c>
      <c r="C51" t="str">
        <f>VLOOKUP(A51,'Variable Library'!A:D,3,FALSE)</f>
        <v>COSTAT -- Active/Inactive Status Marker</v>
      </c>
      <c r="D51" t="str">
        <f>VLOOKUP(A51,'Variable Library'!A:D,2,FALSE)</f>
        <v>CHAR</v>
      </c>
      <c r="E51" t="str">
        <f>VLOOKUP(A51,'Variable Library'!A:D,4,FALSE)</f>
        <v>CRSP/Compustat Merged Database - Security Monthly</v>
      </c>
      <c r="F51" t="str">
        <f>VLOOKUP(A51,'Variable Library'!A:E,5,FALSE)</f>
        <v>Categorical (Binary)</v>
      </c>
      <c r="G51">
        <v>0</v>
      </c>
      <c r="H51">
        <v>0</v>
      </c>
      <c r="I51" t="str">
        <f t="shared" si="0"/>
        <v>costat</v>
      </c>
      <c r="J51" t="s">
        <v>545</v>
      </c>
    </row>
    <row r="52" spans="1:10" x14ac:dyDescent="0.25">
      <c r="A52" t="s">
        <v>540</v>
      </c>
      <c r="B52">
        <f>IFERROR(VLOOKUP(A52,Index!A:B,2,FALSE),"")</f>
        <v>5</v>
      </c>
      <c r="C52" t="str">
        <f>VLOOKUP(A52,'Variable Library'!A:D,3,FALSE)</f>
        <v>Year-Month of Public Date</v>
      </c>
      <c r="D52" t="str">
        <f>VLOOKUP(A52,'Variable Library'!A:D,2,FALSE)</f>
        <v>DATE</v>
      </c>
      <c r="E52" t="str">
        <f>VLOOKUP(A52,'Variable Library'!A:D,4,FALSE)</f>
        <v>Enirchment (Financial Ratios Firm Level by WRDS)</v>
      </c>
      <c r="F52" t="str">
        <f>VLOOKUP(A52,'Variable Library'!A:E,5,FALSE)</f>
        <v>Reference (Date)</v>
      </c>
      <c r="G52">
        <v>0</v>
      </c>
      <c r="H52">
        <v>0</v>
      </c>
      <c r="I52" t="str">
        <f t="shared" si="0"/>
        <v>year-month</v>
      </c>
      <c r="J52" t="s">
        <v>544</v>
      </c>
    </row>
    <row r="53" spans="1:10" x14ac:dyDescent="0.25">
      <c r="A53" t="s">
        <v>392</v>
      </c>
      <c r="B53">
        <f>IFERROR(VLOOKUP(A53,Index!A:B,2,FALSE),"")</f>
        <v>6</v>
      </c>
      <c r="C53" t="str">
        <f>VLOOKUP(A53,'Variable Library'!A:D,3,FALSE)</f>
        <v>Forward Return</v>
      </c>
      <c r="D53" t="str">
        <f>VLOOKUP(A53,'Variable Library'!A:D,2,FALSE)</f>
        <v>NUM</v>
      </c>
      <c r="E53" t="str">
        <f>VLOOKUP(A53,'Variable Library'!A:D,4,FALSE)</f>
        <v>Enrichment (CRSP/Compustat Merged Database)</v>
      </c>
      <c r="F53" t="str">
        <f>VLOOKUP(A53,'Variable Library'!A:E,5,FALSE)</f>
        <v>Dependent Variable</v>
      </c>
      <c r="G53">
        <v>4013</v>
      </c>
      <c r="H53">
        <v>8.4414899999999999</v>
      </c>
      <c r="I53" t="str">
        <f t="shared" si="0"/>
        <v>forward_one_month_return</v>
      </c>
      <c r="J53" t="s">
        <v>544</v>
      </c>
    </row>
    <row r="54" spans="1:10" x14ac:dyDescent="0.25">
      <c r="A54" t="s">
        <v>383</v>
      </c>
      <c r="B54">
        <f>IFERROR(VLOOKUP(A54,Index!A:B,2,FALSE),"")</f>
        <v>7</v>
      </c>
      <c r="C54" t="str">
        <f>VLOOKUP(A54,'Variable Library'!A:D,3,FALSE)</f>
        <v>Forward Return</v>
      </c>
      <c r="D54" t="str">
        <f>VLOOKUP(A54,'Variable Library'!A:D,2,FALSE)</f>
        <v>NUM</v>
      </c>
      <c r="E54" t="str">
        <f>VLOOKUP(A54,'Variable Library'!A:D,4,FALSE)</f>
        <v>Enrichment (CRSP/Compustat Merged Database)</v>
      </c>
      <c r="F54" t="str">
        <f>VLOOKUP(A54,'Variable Library'!A:E,5,FALSE)</f>
        <v>Dependent Variable</v>
      </c>
      <c r="G54">
        <v>8024</v>
      </c>
      <c r="H54">
        <v>16.878772999999999</v>
      </c>
      <c r="I54" t="str">
        <f t="shared" si="0"/>
        <v>forward_two_month_return</v>
      </c>
      <c r="J54" t="s">
        <v>544</v>
      </c>
    </row>
    <row r="55" spans="1:10" x14ac:dyDescent="0.25">
      <c r="A55" t="s">
        <v>347</v>
      </c>
      <c r="B55">
        <f>IFERROR(VLOOKUP(A55,Index!A:B,2,FALSE),"")</f>
        <v>8</v>
      </c>
      <c r="C55" t="str">
        <f>VLOOKUP(A55,'Variable Library'!A:D,3,FALSE)</f>
        <v>Forward Return</v>
      </c>
      <c r="D55" t="str">
        <f>VLOOKUP(A55,'Variable Library'!A:D,2,FALSE)</f>
        <v>NUM</v>
      </c>
      <c r="E55" t="str">
        <f>VLOOKUP(A55,'Variable Library'!A:D,4,FALSE)</f>
        <v>Enrichment (CRSP/Compustat Merged Database)</v>
      </c>
      <c r="F55" t="str">
        <f>VLOOKUP(A55,'Variable Library'!A:E,5,FALSE)</f>
        <v>Dependent Variable</v>
      </c>
      <c r="G55">
        <v>12029</v>
      </c>
      <c r="H55">
        <v>25.303435</v>
      </c>
      <c r="I55" t="str">
        <f t="shared" si="0"/>
        <v>forward_three_month_return</v>
      </c>
      <c r="J55" t="s">
        <v>544</v>
      </c>
    </row>
    <row r="56" spans="1:10" x14ac:dyDescent="0.25">
      <c r="A56" t="s">
        <v>330</v>
      </c>
      <c r="B56">
        <f>IFERROR(VLOOKUP(A56,Index!A:B,2,FALSE),"")</f>
        <v>9</v>
      </c>
      <c r="C56" t="str">
        <f>VLOOKUP(A56,'Variable Library'!A:D,3,FALSE)</f>
        <v>Forward Return</v>
      </c>
      <c r="D56" t="str">
        <f>VLOOKUP(A56,'Variable Library'!A:D,2,FALSE)</f>
        <v>NUM</v>
      </c>
      <c r="E56" t="str">
        <f>VLOOKUP(A56,'Variable Library'!A:D,4,FALSE)</f>
        <v>Enrichment (CRSP/Compustat Merged Database)</v>
      </c>
      <c r="F56" t="str">
        <f>VLOOKUP(A56,'Variable Library'!A:E,5,FALSE)</f>
        <v>Dependent Variable</v>
      </c>
      <c r="G56">
        <v>16004</v>
      </c>
      <c r="H56">
        <v>33.664991000000001</v>
      </c>
      <c r="I56" t="str">
        <f t="shared" si="0"/>
        <v>forward_four_month_return</v>
      </c>
      <c r="J56" t="s">
        <v>544</v>
      </c>
    </row>
    <row r="57" spans="1:10" x14ac:dyDescent="0.25">
      <c r="A57" t="s">
        <v>307</v>
      </c>
      <c r="B57">
        <f>IFERROR(VLOOKUP(A57,Index!A:B,2,FALSE),"")</f>
        <v>10</v>
      </c>
      <c r="C57" t="str">
        <f>VLOOKUP(A57,'Variable Library'!A:D,3,FALSE)</f>
        <v>Forward Return</v>
      </c>
      <c r="D57" t="str">
        <f>VLOOKUP(A57,'Variable Library'!A:D,2,FALSE)</f>
        <v>NUM</v>
      </c>
      <c r="E57" t="str">
        <f>VLOOKUP(A57,'Variable Library'!A:D,4,FALSE)</f>
        <v>Enrichment (CRSP/Compustat Merged Database)</v>
      </c>
      <c r="F57" t="str">
        <f>VLOOKUP(A57,'Variable Library'!A:E,5,FALSE)</f>
        <v>Dependent Variable</v>
      </c>
      <c r="G57">
        <v>19927</v>
      </c>
      <c r="H57">
        <v>41.917163000000002</v>
      </c>
      <c r="I57" t="str">
        <f t="shared" si="0"/>
        <v>forward_five_month_return</v>
      </c>
      <c r="J57" t="s">
        <v>544</v>
      </c>
    </row>
    <row r="58" spans="1:10" x14ac:dyDescent="0.25">
      <c r="A58" t="s">
        <v>298</v>
      </c>
      <c r="B58">
        <f>IFERROR(VLOOKUP(A58,Index!A:B,2,FALSE),"")</f>
        <v>11</v>
      </c>
      <c r="C58" t="str">
        <f>VLOOKUP(A58,'Variable Library'!A:D,3,FALSE)</f>
        <v>Forward Return</v>
      </c>
      <c r="D58" t="str">
        <f>VLOOKUP(A58,'Variable Library'!A:D,2,FALSE)</f>
        <v>NUM</v>
      </c>
      <c r="E58" t="str">
        <f>VLOOKUP(A58,'Variable Library'!A:D,4,FALSE)</f>
        <v>Enrichment (CRSP/Compustat Merged Database)</v>
      </c>
      <c r="F58" t="str">
        <f>VLOOKUP(A58,'Variable Library'!A:E,5,FALSE)</f>
        <v>Dependent Variable</v>
      </c>
      <c r="G58">
        <v>23815</v>
      </c>
      <c r="H58">
        <v>50.095711000000001</v>
      </c>
      <c r="I58" t="str">
        <f t="shared" si="0"/>
        <v>forward_six_month_return</v>
      </c>
      <c r="J58" t="s">
        <v>544</v>
      </c>
    </row>
    <row r="59" spans="1:10" x14ac:dyDescent="0.25">
      <c r="A59" t="s">
        <v>285</v>
      </c>
      <c r="B59">
        <f>IFERROR(VLOOKUP(A59,Index!A:B,2,FALSE),"")</f>
        <v>12</v>
      </c>
      <c r="C59" t="str">
        <f>VLOOKUP(A59,'Variable Library'!A:D,3,FALSE)</f>
        <v>Forward Return</v>
      </c>
      <c r="D59" t="str">
        <f>VLOOKUP(A59,'Variable Library'!A:D,2,FALSE)</f>
        <v>NUM</v>
      </c>
      <c r="E59" t="str">
        <f>VLOOKUP(A59,'Variable Library'!A:D,4,FALSE)</f>
        <v>Enrichment (CRSP/Compustat Merged Database)</v>
      </c>
      <c r="F59" t="str">
        <f>VLOOKUP(A59,'Variable Library'!A:E,5,FALSE)</f>
        <v>Dependent Variable</v>
      </c>
      <c r="G59">
        <v>27658</v>
      </c>
      <c r="H59">
        <v>58.179600000000001</v>
      </c>
      <c r="I59" t="str">
        <f t="shared" si="0"/>
        <v>forward_seven_month_return</v>
      </c>
      <c r="J59" t="s">
        <v>544</v>
      </c>
    </row>
    <row r="60" spans="1:10" x14ac:dyDescent="0.25">
      <c r="A60" t="s">
        <v>276</v>
      </c>
      <c r="B60">
        <f>IFERROR(VLOOKUP(A60,Index!A:B,2,FALSE),"")</f>
        <v>13</v>
      </c>
      <c r="C60" t="str">
        <f>VLOOKUP(A60,'Variable Library'!A:D,3,FALSE)</f>
        <v>Forward Return</v>
      </c>
      <c r="D60" t="str">
        <f>VLOOKUP(A60,'Variable Library'!A:D,2,FALSE)</f>
        <v>NUM</v>
      </c>
      <c r="E60" t="str">
        <f>VLOOKUP(A60,'Variable Library'!A:D,4,FALSE)</f>
        <v>Enrichment (CRSP/Compustat Merged Database)</v>
      </c>
      <c r="F60" t="str">
        <f>VLOOKUP(A60,'Variable Library'!A:E,5,FALSE)</f>
        <v>Dependent Variable</v>
      </c>
      <c r="G60">
        <v>31467</v>
      </c>
      <c r="H60">
        <v>66.191969</v>
      </c>
      <c r="I60" t="str">
        <f t="shared" si="0"/>
        <v>forward_eight_month_return</v>
      </c>
      <c r="J60" t="s">
        <v>544</v>
      </c>
    </row>
    <row r="61" spans="1:10" x14ac:dyDescent="0.25">
      <c r="A61" t="s">
        <v>267</v>
      </c>
      <c r="B61">
        <f>IFERROR(VLOOKUP(A61,Index!A:B,2,FALSE),"")</f>
        <v>14</v>
      </c>
      <c r="C61" t="str">
        <f>VLOOKUP(A61,'Variable Library'!A:D,3,FALSE)</f>
        <v>Forward Return</v>
      </c>
      <c r="D61" t="str">
        <f>VLOOKUP(A61,'Variable Library'!A:D,2,FALSE)</f>
        <v>NUM</v>
      </c>
      <c r="E61" t="str">
        <f>VLOOKUP(A61,'Variable Library'!A:D,4,FALSE)</f>
        <v>Enrichment (CRSP/Compustat Merged Database)</v>
      </c>
      <c r="F61" t="str">
        <f>VLOOKUP(A61,'Variable Library'!A:E,5,FALSE)</f>
        <v>Dependent Variable</v>
      </c>
      <c r="G61">
        <v>35250</v>
      </c>
      <c r="H61">
        <v>74.149646000000004</v>
      </c>
      <c r="I61" t="str">
        <f t="shared" si="0"/>
        <v>forward_nine_month_return</v>
      </c>
      <c r="J61" t="s">
        <v>544</v>
      </c>
    </row>
    <row r="62" spans="1:10" x14ac:dyDescent="0.25">
      <c r="A62" t="s">
        <v>259</v>
      </c>
      <c r="B62">
        <f>IFERROR(VLOOKUP(A62,Index!A:B,2,FALSE),"")</f>
        <v>15</v>
      </c>
      <c r="C62" t="str">
        <f>VLOOKUP(A62,'Variable Library'!A:D,3,FALSE)</f>
        <v>Forward Return</v>
      </c>
      <c r="D62" t="str">
        <f>VLOOKUP(A62,'Variable Library'!A:D,2,FALSE)</f>
        <v>NUM</v>
      </c>
      <c r="E62" t="str">
        <f>VLOOKUP(A62,'Variable Library'!A:D,4,FALSE)</f>
        <v>Enrichment (CRSP/Compustat Merged Database)</v>
      </c>
      <c r="F62" t="str">
        <f>VLOOKUP(A62,'Variable Library'!A:E,5,FALSE)</f>
        <v>Dependent Variable</v>
      </c>
      <c r="G62">
        <v>38986</v>
      </c>
      <c r="H62">
        <v>82.008455999999995</v>
      </c>
      <c r="I62" t="str">
        <f t="shared" si="0"/>
        <v>forward_ten_month_return</v>
      </c>
      <c r="J62" t="s">
        <v>544</v>
      </c>
    </row>
    <row r="63" spans="1:10" x14ac:dyDescent="0.25">
      <c r="A63" t="s">
        <v>249</v>
      </c>
      <c r="B63">
        <f>IFERROR(VLOOKUP(A63,Index!A:B,2,FALSE),"")</f>
        <v>16</v>
      </c>
      <c r="C63" t="str">
        <f>VLOOKUP(A63,'Variable Library'!A:D,3,FALSE)</f>
        <v>Forward Return</v>
      </c>
      <c r="D63" t="str">
        <f>VLOOKUP(A63,'Variable Library'!A:D,2,FALSE)</f>
        <v>NUM</v>
      </c>
      <c r="E63" t="str">
        <f>VLOOKUP(A63,'Variable Library'!A:D,4,FALSE)</f>
        <v>Enrichment (CRSP/Compustat Merged Database)</v>
      </c>
      <c r="F63" t="str">
        <f>VLOOKUP(A63,'Variable Library'!A:E,5,FALSE)</f>
        <v>Dependent Variable</v>
      </c>
      <c r="G63">
        <v>42705</v>
      </c>
      <c r="H63">
        <v>89.831507000000002</v>
      </c>
      <c r="I63" t="str">
        <f t="shared" si="0"/>
        <v>forward_eleven_month_return</v>
      </c>
      <c r="J63" t="s">
        <v>544</v>
      </c>
    </row>
    <row r="64" spans="1:10" x14ac:dyDescent="0.25">
      <c r="A64" t="s">
        <v>236</v>
      </c>
      <c r="B64">
        <f>IFERROR(VLOOKUP(A64,Index!A:B,2,FALSE),"")</f>
        <v>17</v>
      </c>
      <c r="C64" t="str">
        <f>VLOOKUP(A64,'Variable Library'!A:D,3,FALSE)</f>
        <v>Forward Return</v>
      </c>
      <c r="D64" t="str">
        <f>VLOOKUP(A64,'Variable Library'!A:D,2,FALSE)</f>
        <v>NUM</v>
      </c>
      <c r="E64" t="str">
        <f>VLOOKUP(A64,'Variable Library'!A:D,4,FALSE)</f>
        <v>Enrichment (CRSP/Compustat Merged Database)</v>
      </c>
      <c r="F64" t="str">
        <f>VLOOKUP(A64,'Variable Library'!A:E,5,FALSE)</f>
        <v>Dependent Variable</v>
      </c>
      <c r="G64">
        <v>46389</v>
      </c>
      <c r="H64">
        <v>97.580933999999999</v>
      </c>
      <c r="I64" t="str">
        <f t="shared" si="0"/>
        <v>forward_twelve_month_return</v>
      </c>
      <c r="J64" t="s">
        <v>544</v>
      </c>
    </row>
    <row r="65" spans="1:10" x14ac:dyDescent="0.25">
      <c r="A65" t="s">
        <v>525</v>
      </c>
      <c r="C65" t="str">
        <f>VLOOKUP(A65,'Variable Library'!A:D,3,FALSE)</f>
        <v>Stock Exchange Code</v>
      </c>
      <c r="D65" t="str">
        <f>VLOOKUP(A65,'Variable Library'!A:D,2,FALSE)</f>
        <v>NUM</v>
      </c>
      <c r="E65" t="str">
        <f>VLOOKUP(A65,'Variable Library'!A:D,4,FALSE)</f>
        <v>CRSP/Compustat Merged Database - Security Monthly</v>
      </c>
      <c r="F65" t="str">
        <f>VLOOKUP(A65,'Variable Library'!A:E,5,FALSE)</f>
        <v>Categorical</v>
      </c>
      <c r="G65">
        <v>0</v>
      </c>
      <c r="H65">
        <v>0</v>
      </c>
      <c r="I65" t="str">
        <f t="shared" si="0"/>
        <v>exchg</v>
      </c>
      <c r="J65" t="s">
        <v>545</v>
      </c>
    </row>
    <row r="66" spans="1:10" x14ac:dyDescent="0.25">
      <c r="A66" t="s">
        <v>512</v>
      </c>
      <c r="C66" t="str">
        <f>VLOOKUP(A66,'Variable Library'!A:D,3,FALSE)</f>
        <v>SPCINDCD -- S&amp;P Industry Sector Code</v>
      </c>
      <c r="D66" t="str">
        <f>VLOOKUP(A66,'Variable Library'!A:D,2,FALSE)</f>
        <v>NUM</v>
      </c>
      <c r="E66" t="str">
        <f>VLOOKUP(A66,'Variable Library'!A:D,4,FALSE)</f>
        <v>CRSP/Compustat Merged Database - Security Monthly</v>
      </c>
      <c r="F66" t="str">
        <f>VLOOKUP(A66,'Variable Library'!A:E,5,FALSE)</f>
        <v>Categorical</v>
      </c>
      <c r="G66">
        <v>0</v>
      </c>
      <c r="H66">
        <v>0</v>
      </c>
      <c r="I66" t="str">
        <f t="shared" ref="I66:I129" si="1">LOWER(A66)</f>
        <v>spcindcd</v>
      </c>
      <c r="J66" t="s">
        <v>545</v>
      </c>
    </row>
    <row r="67" spans="1:10" x14ac:dyDescent="0.25">
      <c r="A67" t="s">
        <v>486</v>
      </c>
      <c r="C67" t="str">
        <f>VLOOKUP(A67,'Variable Library'!A:D,3,FALSE)</f>
        <v>SPCSECCD -- S&amp;P Economic Sector Code</v>
      </c>
      <c r="D67" t="str">
        <f>VLOOKUP(A67,'Variable Library'!A:D,2,FALSE)</f>
        <v>NUM</v>
      </c>
      <c r="E67" t="str">
        <f>VLOOKUP(A67,'Variable Library'!A:D,4,FALSE)</f>
        <v>CRSP/Compustat Merged Database - Security Monthly</v>
      </c>
      <c r="F67" t="str">
        <f>VLOOKUP(A67,'Variable Library'!A:E,5,FALSE)</f>
        <v>Categorical</v>
      </c>
      <c r="G67">
        <v>0</v>
      </c>
      <c r="H67">
        <v>0</v>
      </c>
      <c r="I67" t="str">
        <f t="shared" si="1"/>
        <v>spcseccd</v>
      </c>
      <c r="J67" t="s">
        <v>545</v>
      </c>
    </row>
    <row r="68" spans="1:10" x14ac:dyDescent="0.25">
      <c r="A68" t="s">
        <v>488</v>
      </c>
      <c r="C68" t="str">
        <f>VLOOKUP(A68,'Variable Library'!A:D,3,FALSE)</f>
        <v>STKO -- Stock Ownership Code</v>
      </c>
      <c r="D68" t="str">
        <f>VLOOKUP(A68,'Variable Library'!A:D,2,FALSE)</f>
        <v>NUM</v>
      </c>
      <c r="E68" t="str">
        <f>VLOOKUP(A68,'Variable Library'!A:D,4,FALSE)</f>
        <v>CRSP/Compustat Merged Database - Security Monthly</v>
      </c>
      <c r="F68" t="str">
        <f>VLOOKUP(A68,'Variable Library'!A:E,5,FALSE)</f>
        <v>Categorical</v>
      </c>
      <c r="G68">
        <v>0</v>
      </c>
      <c r="H68">
        <v>0</v>
      </c>
      <c r="I68" t="str">
        <f t="shared" si="1"/>
        <v>stko</v>
      </c>
      <c r="J68" t="s">
        <v>545</v>
      </c>
    </row>
    <row r="69" spans="1:10" x14ac:dyDescent="0.25">
      <c r="A69" t="s">
        <v>532</v>
      </c>
      <c r="C69" t="str">
        <f>VLOOKUP(A69,'Variable Library'!A:D,3,FALSE)</f>
        <v>AJEXM -- Cumulative Adjustment Factor - Ex Date -Monthly</v>
      </c>
      <c r="D69" t="str">
        <f>VLOOKUP(A69,'Variable Library'!A:D,2,FALSE)</f>
        <v>NUM</v>
      </c>
      <c r="E69" t="str">
        <f>VLOOKUP(A69,'Variable Library'!A:D,4,FALSE)</f>
        <v>CRSP/Compustat Merged Database - Security Monthly</v>
      </c>
      <c r="F69" t="str">
        <f>VLOOKUP(A69,'Variable Library'!A:E,5,FALSE)</f>
        <v>Calculation</v>
      </c>
      <c r="G69">
        <v>0</v>
      </c>
      <c r="H69">
        <v>0</v>
      </c>
      <c r="I69" t="str">
        <f t="shared" si="1"/>
        <v>ajexm</v>
      </c>
      <c r="J69" t="s">
        <v>545</v>
      </c>
    </row>
    <row r="70" spans="1:10" x14ac:dyDescent="0.25">
      <c r="A70" t="s">
        <v>531</v>
      </c>
      <c r="C70" t="str">
        <f>VLOOKUP(A70,'Variable Library'!A:D,3,FALSE)</f>
        <v>AJPM -- Cumulative Adjustment Factor - Pay Date -Monthly</v>
      </c>
      <c r="D70" t="str">
        <f>VLOOKUP(A70,'Variable Library'!A:D,2,FALSE)</f>
        <v>NUM</v>
      </c>
      <c r="E70" t="str">
        <f>VLOOKUP(A70,'Variable Library'!A:D,4,FALSE)</f>
        <v>CRSP/Compustat Merged Database - Security Monthly</v>
      </c>
      <c r="F70" t="str">
        <f>VLOOKUP(A70,'Variable Library'!A:E,5,FALSE)</f>
        <v>Calculation</v>
      </c>
      <c r="G70">
        <v>0</v>
      </c>
      <c r="H70">
        <v>0</v>
      </c>
      <c r="I70" t="str">
        <f t="shared" si="1"/>
        <v>ajpm</v>
      </c>
      <c r="J70" t="s">
        <v>545</v>
      </c>
    </row>
    <row r="71" spans="1:10" x14ac:dyDescent="0.25">
      <c r="A71" t="s">
        <v>472</v>
      </c>
      <c r="C71" t="str">
        <f>VLOOKUP(A71,'Variable Library'!A:D,3,FALSE)</f>
        <v>TRFM -- Monthly Total Return Factor</v>
      </c>
      <c r="D71" t="str">
        <f>VLOOKUP(A71,'Variable Library'!A:D,2,FALSE)</f>
        <v>NUM</v>
      </c>
      <c r="E71" t="str">
        <f>VLOOKUP(A71,'Variable Library'!A:D,4,FALSE)</f>
        <v>CRSP/Compustat Merged Database - Security Monthly</v>
      </c>
      <c r="F71" t="str">
        <f>VLOOKUP(A71,'Variable Library'!A:E,5,FALSE)</f>
        <v>Calculation</v>
      </c>
      <c r="G71">
        <v>1</v>
      </c>
      <c r="H71">
        <v>2.104E-3</v>
      </c>
      <c r="I71" t="str">
        <f t="shared" si="1"/>
        <v>trfm</v>
      </c>
      <c r="J71" t="s">
        <v>545</v>
      </c>
    </row>
    <row r="72" spans="1:10" x14ac:dyDescent="0.25">
      <c r="A72" t="s">
        <v>471</v>
      </c>
      <c r="C72" t="str">
        <f>VLOOKUP(A72,'Variable Library'!A:D,3,FALSE)</f>
        <v>TRT1M -- Monthly Total Return</v>
      </c>
      <c r="D72" t="str">
        <f>VLOOKUP(A72,'Variable Library'!A:D,2,FALSE)</f>
        <v>NUM</v>
      </c>
      <c r="E72" t="str">
        <f>VLOOKUP(A72,'Variable Library'!A:D,4,FALSE)</f>
        <v>CRSP/Compustat Merged Database - Security Monthly</v>
      </c>
      <c r="F72" t="str">
        <f>VLOOKUP(A72,'Variable Library'!A:E,5,FALSE)</f>
        <v>Calculation</v>
      </c>
      <c r="G72">
        <v>5</v>
      </c>
      <c r="H72">
        <v>1.0518E-2</v>
      </c>
      <c r="I72" t="str">
        <f t="shared" si="1"/>
        <v>trt1m</v>
      </c>
      <c r="J72" t="s">
        <v>545</v>
      </c>
    </row>
    <row r="73" spans="1:10" x14ac:dyDescent="0.25">
      <c r="A73" t="s">
        <v>470</v>
      </c>
      <c r="C73" t="str">
        <f>VLOOKUP(A73,'Variable Library'!A:D,3,FALSE)</f>
        <v>STKO -- Stock Ownership Code</v>
      </c>
      <c r="D73" t="str">
        <f>VLOOKUP(A73,'Variable Library'!A:D,2,FALSE)</f>
        <v>NUM</v>
      </c>
      <c r="E73" t="str">
        <f>VLOOKUP(A73,'Variable Library'!A:D,4,FALSE)</f>
        <v>CRSP/Compustat Merged Database - Security Monthly</v>
      </c>
      <c r="F73" t="str">
        <f>VLOOKUP(A73,'Variable Library'!A:E,5,FALSE)</f>
        <v>Categorical</v>
      </c>
      <c r="G73">
        <v>12</v>
      </c>
      <c r="H73">
        <v>2.5242000000000001E-2</v>
      </c>
      <c r="I73" t="str">
        <f t="shared" si="1"/>
        <v>stko</v>
      </c>
      <c r="J73" t="s">
        <v>545</v>
      </c>
    </row>
    <row r="74" spans="1:10" x14ac:dyDescent="0.25">
      <c r="A74" t="s">
        <v>469</v>
      </c>
      <c r="C74" t="str">
        <f>VLOOKUP(A74,'Variable Library'!A:D,3,FALSE)</f>
        <v>CSHTRM -- Trading Volume - Monthly</v>
      </c>
      <c r="D74" t="str">
        <f>VLOOKUP(A74,'Variable Library'!A:D,2,FALSE)</f>
        <v>NUM</v>
      </c>
      <c r="E74" t="str">
        <f>VLOOKUP(A74,'Variable Library'!A:D,4,FALSE)</f>
        <v>CRSP/Compustat Merged Database - Security Monthly</v>
      </c>
      <c r="F74" t="str">
        <f>VLOOKUP(A74,'Variable Library'!A:E,5,FALSE)</f>
        <v>Statistic</v>
      </c>
      <c r="G74">
        <v>23</v>
      </c>
      <c r="H74">
        <v>4.8381E-2</v>
      </c>
      <c r="I74" t="str">
        <f t="shared" si="1"/>
        <v>cshtrm</v>
      </c>
      <c r="J74" t="s">
        <v>545</v>
      </c>
    </row>
    <row r="75" spans="1:10" x14ac:dyDescent="0.25">
      <c r="A75" t="s">
        <v>467</v>
      </c>
      <c r="C75" t="str">
        <f>VLOOKUP(A75,'Variable Library'!A:D,3,FALSE)</f>
        <v>ADDZIP -- Postal Code</v>
      </c>
      <c r="D75" t="str">
        <f>VLOOKUP(A75,'Variable Library'!A:D,2,FALSE)</f>
        <v>CHAR</v>
      </c>
      <c r="E75" t="str">
        <f>VLOOKUP(A75,'Variable Library'!A:D,4,FALSE)</f>
        <v>CRSP/Compustat Merged Database - Security Monthly</v>
      </c>
      <c r="F75" t="str">
        <f>VLOOKUP(A75,'Variable Library'!A:E,5,FALSE)</f>
        <v>Reference (Location)</v>
      </c>
      <c r="G75">
        <v>75</v>
      </c>
      <c r="H75">
        <v>0.15776499999999999</v>
      </c>
      <c r="I75" t="str">
        <f t="shared" si="1"/>
        <v>addzip</v>
      </c>
      <c r="J75" t="s">
        <v>545</v>
      </c>
    </row>
    <row r="76" spans="1:10" x14ac:dyDescent="0.25">
      <c r="A76" t="s">
        <v>468</v>
      </c>
      <c r="C76" t="str">
        <f>VLOOKUP(A76,'Variable Library'!A:D,3,FALSE)</f>
        <v>ADDZIP -- Postal Code</v>
      </c>
      <c r="D76" t="str">
        <f>VLOOKUP(A76,'Variable Library'!A:D,2,FALSE)</f>
        <v>CHAR</v>
      </c>
      <c r="E76" t="str">
        <f>VLOOKUP(A76,'Variable Library'!A:D,4,FALSE)</f>
        <v>CRSP/Compustat Merged Database - Security Monthly</v>
      </c>
      <c r="F76" t="str">
        <f>VLOOKUP(A76,'Variable Library'!A:E,5,FALSE)</f>
        <v>Reference (Location)</v>
      </c>
      <c r="G76">
        <v>75</v>
      </c>
      <c r="H76">
        <v>0.15776499999999999</v>
      </c>
      <c r="I76" t="str">
        <f t="shared" si="1"/>
        <v>addzip</v>
      </c>
      <c r="J76" t="s">
        <v>545</v>
      </c>
    </row>
    <row r="77" spans="1:10" x14ac:dyDescent="0.25">
      <c r="A77" t="s">
        <v>466</v>
      </c>
      <c r="C77" t="str">
        <f>VLOOKUP(A77,'Variable Library'!A:D,3,FALSE)</f>
        <v>EIN -- Employer Identification Number</v>
      </c>
      <c r="D77" t="str">
        <f>VLOOKUP(A77,'Variable Library'!A:D,2,FALSE)</f>
        <v>CHAR</v>
      </c>
      <c r="E77" t="str">
        <f>VLOOKUP(A77,'Variable Library'!A:D,4,FALSE)</f>
        <v>CRSP/Compustat Merged Database - Security Monthly</v>
      </c>
      <c r="F77" t="str">
        <f>VLOOKUP(A77,'Variable Library'!A:E,5,FALSE)</f>
        <v>Reference (Contact)</v>
      </c>
      <c r="G77">
        <v>87</v>
      </c>
      <c r="H77">
        <v>0.183008</v>
      </c>
      <c r="I77" t="str">
        <f t="shared" si="1"/>
        <v>ein</v>
      </c>
      <c r="J77" t="s">
        <v>545</v>
      </c>
    </row>
    <row r="78" spans="1:10" x14ac:dyDescent="0.25">
      <c r="A78" t="s">
        <v>465</v>
      </c>
      <c r="C78" t="str">
        <f>VLOOKUP(A78,'Variable Library'!A:D,3,FALSE)</f>
        <v>EIN -- Employer Identification Number</v>
      </c>
      <c r="D78" t="str">
        <f>VLOOKUP(A78,'Variable Library'!A:D,2,FALSE)</f>
        <v>CHAR</v>
      </c>
      <c r="E78" t="str">
        <f>VLOOKUP(A78,'Variable Library'!A:D,4,FALSE)</f>
        <v>CRSP/Compustat Merged Database - Security Monthly</v>
      </c>
      <c r="F78" t="str">
        <f>VLOOKUP(A78,'Variable Library'!A:E,5,FALSE)</f>
        <v>Reference (Contact)</v>
      </c>
      <c r="G78">
        <v>99</v>
      </c>
      <c r="H78">
        <v>0.20824999999999999</v>
      </c>
      <c r="I78" t="str">
        <f t="shared" si="1"/>
        <v>ein</v>
      </c>
      <c r="J78" t="s">
        <v>545</v>
      </c>
    </row>
    <row r="79" spans="1:10" x14ac:dyDescent="0.25">
      <c r="A79" t="s">
        <v>464</v>
      </c>
      <c r="C79" t="str">
        <f>VLOOKUP(A79,'Variable Library'!A:D,3,FALSE)</f>
        <v>PHONE -- Phone Number</v>
      </c>
      <c r="D79" t="str">
        <f>VLOOKUP(A79,'Variable Library'!A:D,2,FALSE)</f>
        <v>CHAR</v>
      </c>
      <c r="E79" t="str">
        <f>VLOOKUP(A79,'Variable Library'!A:D,4,FALSE)</f>
        <v>CRSP/Compustat Merged Database - Security Monthly</v>
      </c>
      <c r="F79" t="str">
        <f>VLOOKUP(A79,'Variable Library'!A:E,5,FALSE)</f>
        <v>Reference (Contact)</v>
      </c>
      <c r="G79">
        <v>107</v>
      </c>
      <c r="H79">
        <v>0.225078</v>
      </c>
      <c r="I79" t="str">
        <f t="shared" si="1"/>
        <v>phone</v>
      </c>
      <c r="J79" t="s">
        <v>545</v>
      </c>
    </row>
    <row r="80" spans="1:10" x14ac:dyDescent="0.25">
      <c r="A80" t="s">
        <v>228</v>
      </c>
      <c r="B80">
        <f>IFERROR(VLOOKUP(A80,Index!A:B,2,FALSE),"")</f>
        <v>18</v>
      </c>
      <c r="C80" t="str">
        <f>VLOOKUP(A80,'Variable Library'!A:D,3,FALSE)</f>
        <v>Forward Return</v>
      </c>
      <c r="D80" t="str">
        <f>VLOOKUP(A80,'Variable Library'!A:D,2,FALSE)</f>
        <v>NUM</v>
      </c>
      <c r="E80" t="str">
        <f>VLOOKUP(A80,'Variable Library'!A:D,4,FALSE)</f>
        <v>Enrichment (CRSP/Compustat Merged Database)</v>
      </c>
      <c r="F80" t="str">
        <f>VLOOKUP(A80,'Variable Library'!A:E,5,FALSE)</f>
        <v>Dependent Variable</v>
      </c>
      <c r="G80">
        <v>46483</v>
      </c>
      <c r="H80">
        <v>97.778666000000001</v>
      </c>
      <c r="I80" t="str">
        <f t="shared" si="1"/>
        <v>forward_thirteen_month_return</v>
      </c>
      <c r="J80" t="s">
        <v>544</v>
      </c>
    </row>
    <row r="81" spans="1:10" x14ac:dyDescent="0.25">
      <c r="A81" t="s">
        <v>454</v>
      </c>
      <c r="C81" t="str">
        <f>VLOOKUP(A81,'Variable Library'!A:D,3,FALSE)</f>
        <v>GGROUP -- GIC Groups</v>
      </c>
      <c r="D81" t="str">
        <f>VLOOKUP(A81,'Variable Library'!A:D,2,FALSE)</f>
        <v>NUM</v>
      </c>
      <c r="E81" t="str">
        <f>VLOOKUP(A81,'Variable Library'!A:D,4,FALSE)</f>
        <v>CRSP/Compustat Merged Database - Security Monthly</v>
      </c>
      <c r="F81" t="str">
        <f>VLOOKUP(A81,'Variable Library'!A:E,5,FALSE)</f>
        <v>Categorical</v>
      </c>
      <c r="G81">
        <v>124</v>
      </c>
      <c r="H81">
        <v>0.26083800000000001</v>
      </c>
      <c r="I81" t="str">
        <f t="shared" si="1"/>
        <v>ggroup</v>
      </c>
      <c r="J81" t="s">
        <v>545</v>
      </c>
    </row>
    <row r="82" spans="1:10" x14ac:dyDescent="0.25">
      <c r="A82" t="s">
        <v>459</v>
      </c>
      <c r="C82" t="str">
        <f>VLOOKUP(A82,'Variable Library'!A:D,3,FALSE)</f>
        <v>GGROUP -- GIC Groups</v>
      </c>
      <c r="D82" t="str">
        <f>VLOOKUP(A82,'Variable Library'!A:D,2,FALSE)</f>
        <v>NUM</v>
      </c>
      <c r="E82" t="str">
        <f>VLOOKUP(A82,'Variable Library'!A:D,4,FALSE)</f>
        <v>CRSP/Compustat Merged Database - Security Monthly</v>
      </c>
      <c r="F82" t="str">
        <f>VLOOKUP(A82,'Variable Library'!A:E,5,FALSE)</f>
        <v>Categorical</v>
      </c>
      <c r="G82">
        <v>124</v>
      </c>
      <c r="H82">
        <v>0.26083800000000001</v>
      </c>
      <c r="I82" t="str">
        <f t="shared" si="1"/>
        <v>ggroup</v>
      </c>
      <c r="J82" t="s">
        <v>545</v>
      </c>
    </row>
    <row r="83" spans="1:10" x14ac:dyDescent="0.25">
      <c r="A83" t="s">
        <v>455</v>
      </c>
      <c r="C83" t="str">
        <f>VLOOKUP(A83,'Variable Library'!A:D,3,FALSE)</f>
        <v>GIND -- GIC Industries</v>
      </c>
      <c r="D83" t="str">
        <f>VLOOKUP(A83,'Variable Library'!A:D,2,FALSE)</f>
        <v>NUM</v>
      </c>
      <c r="E83" t="str">
        <f>VLOOKUP(A83,'Variable Library'!A:D,4,FALSE)</f>
        <v>CRSP/Compustat Merged Database - Security Monthly</v>
      </c>
      <c r="F83" t="str">
        <f>VLOOKUP(A83,'Variable Library'!A:E,5,FALSE)</f>
        <v>Categorical</v>
      </c>
      <c r="G83">
        <v>124</v>
      </c>
      <c r="H83">
        <v>0.26083800000000001</v>
      </c>
      <c r="I83" t="str">
        <f t="shared" si="1"/>
        <v>gind</v>
      </c>
      <c r="J83" t="s">
        <v>545</v>
      </c>
    </row>
    <row r="84" spans="1:10" x14ac:dyDescent="0.25">
      <c r="A84" t="s">
        <v>461</v>
      </c>
      <c r="C84" t="str">
        <f>VLOOKUP(A84,'Variable Library'!A:D,3,FALSE)</f>
        <v>GIND -- GIC Industries</v>
      </c>
      <c r="D84" t="str">
        <f>VLOOKUP(A84,'Variable Library'!A:D,2,FALSE)</f>
        <v>NUM</v>
      </c>
      <c r="E84" t="str">
        <f>VLOOKUP(A84,'Variable Library'!A:D,4,FALSE)</f>
        <v>CRSP/Compustat Merged Database - Security Monthly</v>
      </c>
      <c r="F84" t="str">
        <f>VLOOKUP(A84,'Variable Library'!A:E,5,FALSE)</f>
        <v>Categorical</v>
      </c>
      <c r="G84">
        <v>124</v>
      </c>
      <c r="H84">
        <v>0.26083800000000001</v>
      </c>
      <c r="I84" t="str">
        <f t="shared" si="1"/>
        <v>gind</v>
      </c>
      <c r="J84" t="s">
        <v>545</v>
      </c>
    </row>
    <row r="85" spans="1:10" x14ac:dyDescent="0.25">
      <c r="A85" t="s">
        <v>458</v>
      </c>
      <c r="C85" t="str">
        <f>VLOOKUP(A85,'Variable Library'!A:D,3,FALSE)</f>
        <v>GSECTOR -- GIC Sectors</v>
      </c>
      <c r="D85" t="str">
        <f>VLOOKUP(A85,'Variable Library'!A:D,2,FALSE)</f>
        <v>NUM</v>
      </c>
      <c r="E85" t="str">
        <f>VLOOKUP(A85,'Variable Library'!A:D,4,FALSE)</f>
        <v>CRSP/Compustat Merged Database - Security Monthly</v>
      </c>
      <c r="F85" t="str">
        <f>VLOOKUP(A85,'Variable Library'!A:E,5,FALSE)</f>
        <v>Categorical</v>
      </c>
      <c r="G85">
        <v>124</v>
      </c>
      <c r="H85">
        <v>0.26083800000000001</v>
      </c>
      <c r="I85" t="str">
        <f t="shared" si="1"/>
        <v>gsector</v>
      </c>
      <c r="J85" t="s">
        <v>545</v>
      </c>
    </row>
    <row r="86" spans="1:10" x14ac:dyDescent="0.25">
      <c r="A86" t="s">
        <v>460</v>
      </c>
      <c r="C86" t="str">
        <f>VLOOKUP(A86,'Variable Library'!A:D,3,FALSE)</f>
        <v>GSECTOR -- GIC Sectors</v>
      </c>
      <c r="D86" t="str">
        <f>VLOOKUP(A86,'Variable Library'!A:D,2,FALSE)</f>
        <v>NUM</v>
      </c>
      <c r="E86" t="str">
        <f>VLOOKUP(A86,'Variable Library'!A:D,4,FALSE)</f>
        <v>CRSP/Compustat Merged Database - Security Monthly</v>
      </c>
      <c r="F86" t="str">
        <f>VLOOKUP(A86,'Variable Library'!A:E,5,FALSE)</f>
        <v>Categorical</v>
      </c>
      <c r="G86">
        <v>124</v>
      </c>
      <c r="H86">
        <v>0.26083800000000001</v>
      </c>
      <c r="I86" t="str">
        <f t="shared" si="1"/>
        <v>gsector</v>
      </c>
      <c r="J86" t="s">
        <v>545</v>
      </c>
    </row>
    <row r="87" spans="1:10" x14ac:dyDescent="0.25">
      <c r="A87" t="s">
        <v>456</v>
      </c>
      <c r="C87" t="str">
        <f>VLOOKUP(A87,'Variable Library'!A:D,3,FALSE)</f>
        <v>GSUBIND -- GIC Sub-Industries</v>
      </c>
      <c r="D87" t="str">
        <f>VLOOKUP(A87,'Variable Library'!A:D,2,FALSE)</f>
        <v>NUM</v>
      </c>
      <c r="E87" t="str">
        <f>VLOOKUP(A87,'Variable Library'!A:D,4,FALSE)</f>
        <v>CRSP/Compustat Merged Database - Security Monthly</v>
      </c>
      <c r="F87" t="str">
        <f>VLOOKUP(A87,'Variable Library'!A:E,5,FALSE)</f>
        <v>Categorical</v>
      </c>
      <c r="G87">
        <v>124</v>
      </c>
      <c r="H87">
        <v>0.26083800000000001</v>
      </c>
      <c r="I87" t="str">
        <f t="shared" si="1"/>
        <v>gsubind</v>
      </c>
      <c r="J87" t="s">
        <v>545</v>
      </c>
    </row>
    <row r="88" spans="1:10" x14ac:dyDescent="0.25">
      <c r="A88" t="s">
        <v>462</v>
      </c>
      <c r="C88" t="str">
        <f>VLOOKUP(A88,'Variable Library'!A:D,3,FALSE)</f>
        <v>GSUBIND -- GIC Sub-Industries</v>
      </c>
      <c r="D88" t="str">
        <f>VLOOKUP(A88,'Variable Library'!A:D,2,FALSE)</f>
        <v>NUM</v>
      </c>
      <c r="E88" t="str">
        <f>VLOOKUP(A88,'Variable Library'!A:D,4,FALSE)</f>
        <v>CRSP/Compustat Merged Database - Security Monthly</v>
      </c>
      <c r="F88" t="str">
        <f>VLOOKUP(A88,'Variable Library'!A:E,5,FALSE)</f>
        <v>Categorical</v>
      </c>
      <c r="G88">
        <v>124</v>
      </c>
      <c r="H88">
        <v>0.26083800000000001</v>
      </c>
      <c r="I88" t="str">
        <f t="shared" si="1"/>
        <v>gsubind</v>
      </c>
      <c r="J88" t="s">
        <v>545</v>
      </c>
    </row>
    <row r="89" spans="1:10" x14ac:dyDescent="0.25">
      <c r="A89" t="s">
        <v>220</v>
      </c>
      <c r="B89">
        <f>IFERROR(VLOOKUP(A89,Index!A:B,2,FALSE),"")</f>
        <v>19</v>
      </c>
      <c r="C89" t="str">
        <f>VLOOKUP(A89,'Variable Library'!A:D,3,FALSE)</f>
        <v>Forward Return</v>
      </c>
      <c r="D89" t="str">
        <f>VLOOKUP(A89,'Variable Library'!A:D,2,FALSE)</f>
        <v>NUM</v>
      </c>
      <c r="E89" t="str">
        <f>VLOOKUP(A89,'Variable Library'!A:D,4,FALSE)</f>
        <v>Enrichment (CRSP/Compustat Merged Database)</v>
      </c>
      <c r="F89" t="str">
        <f>VLOOKUP(A89,'Variable Library'!A:E,5,FALSE)</f>
        <v>Dependent Variable</v>
      </c>
      <c r="G89">
        <v>46576</v>
      </c>
      <c r="H89">
        <v>97.974294999999998</v>
      </c>
      <c r="I89" t="str">
        <f t="shared" si="1"/>
        <v>forward_fourteen_month_return</v>
      </c>
      <c r="J89" t="s">
        <v>544</v>
      </c>
    </row>
    <row r="90" spans="1:10" x14ac:dyDescent="0.25">
      <c r="A90" t="s">
        <v>214</v>
      </c>
      <c r="B90">
        <f>IFERROR(VLOOKUP(A90,Index!A:B,2,FALSE),"")</f>
        <v>20</v>
      </c>
      <c r="C90" t="str">
        <f>VLOOKUP(A90,'Variable Library'!A:D,3,FALSE)</f>
        <v>Forward Return</v>
      </c>
      <c r="D90" t="str">
        <f>VLOOKUP(A90,'Variable Library'!A:D,2,FALSE)</f>
        <v>NUM</v>
      </c>
      <c r="E90" t="str">
        <f>VLOOKUP(A90,'Variable Library'!A:D,4,FALSE)</f>
        <v>Enrichment (CRSP/Compustat Merged Database)</v>
      </c>
      <c r="F90" t="str">
        <f>VLOOKUP(A90,'Variable Library'!A:E,5,FALSE)</f>
        <v>Dependent Variable</v>
      </c>
      <c r="G90">
        <v>46669</v>
      </c>
      <c r="H90">
        <v>98.169923999999995</v>
      </c>
      <c r="I90" t="str">
        <f t="shared" si="1"/>
        <v>forward_fifteen_month_return</v>
      </c>
      <c r="J90" t="s">
        <v>544</v>
      </c>
    </row>
    <row r="91" spans="1:10" x14ac:dyDescent="0.25">
      <c r="A91" t="s">
        <v>206</v>
      </c>
      <c r="B91">
        <f>IFERROR(VLOOKUP(A91,Index!A:B,2,FALSE),"")</f>
        <v>21</v>
      </c>
      <c r="C91" t="str">
        <f>VLOOKUP(A91,'Variable Library'!A:D,3,FALSE)</f>
        <v>Forward Return</v>
      </c>
      <c r="D91" t="str">
        <f>VLOOKUP(A91,'Variable Library'!A:D,2,FALSE)</f>
        <v>NUM</v>
      </c>
      <c r="E91" t="str">
        <f>VLOOKUP(A91,'Variable Library'!A:D,4,FALSE)</f>
        <v>Enrichment (CRSP/Compustat Merged Database)</v>
      </c>
      <c r="F91" t="str">
        <f>VLOOKUP(A91,'Variable Library'!A:E,5,FALSE)</f>
        <v>Dependent Variable</v>
      </c>
      <c r="G91">
        <v>46762</v>
      </c>
      <c r="H91">
        <v>98.365551999999994</v>
      </c>
      <c r="I91" t="str">
        <f t="shared" si="1"/>
        <v>forward_sixteen_month_return</v>
      </c>
      <c r="J91" t="s">
        <v>544</v>
      </c>
    </row>
    <row r="92" spans="1:10" x14ac:dyDescent="0.25">
      <c r="A92" t="s">
        <v>451</v>
      </c>
      <c r="C92" t="str">
        <f>VLOOKUP(A92,'Variable Library'!A:D,3,FALSE)</f>
        <v>PHONE -- Phone Number</v>
      </c>
      <c r="D92" t="str">
        <f>VLOOKUP(A92,'Variable Library'!A:D,2,FALSE)</f>
        <v>CHAR</v>
      </c>
      <c r="E92" t="str">
        <f>VLOOKUP(A92,'Variable Library'!A:D,4,FALSE)</f>
        <v>CRSP/Compustat Merged Database - Security Monthly</v>
      </c>
      <c r="F92" t="str">
        <f>VLOOKUP(A92,'Variable Library'!A:E,5,FALSE)</f>
        <v>Reference (Contact)</v>
      </c>
      <c r="G92">
        <v>140</v>
      </c>
      <c r="H92">
        <v>0.29449500000000001</v>
      </c>
      <c r="I92" t="str">
        <f t="shared" si="1"/>
        <v>phone</v>
      </c>
      <c r="J92" t="s">
        <v>545</v>
      </c>
    </row>
    <row r="93" spans="1:10" x14ac:dyDescent="0.25">
      <c r="A93" t="s">
        <v>196</v>
      </c>
      <c r="B93">
        <f>IFERROR(VLOOKUP(A93,Index!A:B,2,FALSE),"")</f>
        <v>22</v>
      </c>
      <c r="C93" t="str">
        <f>VLOOKUP(A93,'Variable Library'!A:D,3,FALSE)</f>
        <v>Forward Return</v>
      </c>
      <c r="D93" t="str">
        <f>VLOOKUP(A93,'Variable Library'!A:D,2,FALSE)</f>
        <v>NUM</v>
      </c>
      <c r="E93" t="str">
        <f>VLOOKUP(A93,'Variable Library'!A:D,4,FALSE)</f>
        <v>Enrichment (CRSP/Compustat Merged Database)</v>
      </c>
      <c r="F93" t="str">
        <f>VLOOKUP(A93,'Variable Library'!A:E,5,FALSE)</f>
        <v>Dependent Variable</v>
      </c>
      <c r="G93">
        <v>46850</v>
      </c>
      <c r="H93">
        <v>98.550663999999998</v>
      </c>
      <c r="I93" t="str">
        <f t="shared" si="1"/>
        <v>forward_seventeen_month_return</v>
      </c>
      <c r="J93" t="s">
        <v>544</v>
      </c>
    </row>
    <row r="94" spans="1:10" x14ac:dyDescent="0.25">
      <c r="A94" t="s">
        <v>449</v>
      </c>
      <c r="C94" t="str">
        <f>VLOOKUP(A94,'Variable Library'!A:D,3,FALSE)</f>
        <v>Actual Date</v>
      </c>
      <c r="D94" t="str">
        <f>VLOOKUP(A94,'Variable Library'!A:D,2,FALSE)</f>
        <v>DATE</v>
      </c>
      <c r="E94" t="str">
        <f>VLOOKUP(A94,'Variable Library'!A:D,4,FALSE)</f>
        <v>Financial Ratios Firm Level by WRDS</v>
      </c>
      <c r="F94" t="str">
        <f>VLOOKUP(A94,'Variable Library'!A:E,5,FALSE)</f>
        <v>Reference (Date)</v>
      </c>
      <c r="G94">
        <v>164</v>
      </c>
      <c r="H94">
        <v>0.34498000000000001</v>
      </c>
      <c r="I94" t="str">
        <f t="shared" si="1"/>
        <v>adate</v>
      </c>
      <c r="J94" t="s">
        <v>545</v>
      </c>
    </row>
    <row r="95" spans="1:10" x14ac:dyDescent="0.25">
      <c r="A95" t="s">
        <v>189</v>
      </c>
      <c r="B95">
        <f>IFERROR(VLOOKUP(A95,Index!A:B,2,FALSE),"")</f>
        <v>23</v>
      </c>
      <c r="C95" t="str">
        <f>VLOOKUP(A95,'Variable Library'!A:D,3,FALSE)</f>
        <v>Forward Return</v>
      </c>
      <c r="D95" t="str">
        <f>VLOOKUP(A95,'Variable Library'!A:D,2,FALSE)</f>
        <v>NUM</v>
      </c>
      <c r="E95" t="str">
        <f>VLOOKUP(A95,'Variable Library'!A:D,4,FALSE)</f>
        <v>Enrichment (CRSP/Compustat Merged Database)</v>
      </c>
      <c r="F95" t="str">
        <f>VLOOKUP(A95,'Variable Library'!A:E,5,FALSE)</f>
        <v>Dependent Variable</v>
      </c>
      <c r="G95">
        <v>46937</v>
      </c>
      <c r="H95">
        <v>98.733671000000001</v>
      </c>
      <c r="I95" t="str">
        <f t="shared" si="1"/>
        <v>forward_eighteen_month_return</v>
      </c>
      <c r="J95" t="s">
        <v>544</v>
      </c>
    </row>
    <row r="96" spans="1:10" x14ac:dyDescent="0.25">
      <c r="A96" t="s">
        <v>178</v>
      </c>
      <c r="B96">
        <f>IFERROR(VLOOKUP(A96,Index!A:B,2,FALSE),"")</f>
        <v>24</v>
      </c>
      <c r="C96" t="str">
        <f>VLOOKUP(A96,'Variable Library'!A:D,3,FALSE)</f>
        <v>Forward Return</v>
      </c>
      <c r="D96" t="str">
        <f>VLOOKUP(A96,'Variable Library'!A:D,2,FALSE)</f>
        <v>NUM</v>
      </c>
      <c r="E96" t="str">
        <f>VLOOKUP(A96,'Variable Library'!A:D,4,FALSE)</f>
        <v>Enrichment (CRSP/Compustat Merged Database)</v>
      </c>
      <c r="F96" t="str">
        <f>VLOOKUP(A96,'Variable Library'!A:E,5,FALSE)</f>
        <v>Dependent Variable</v>
      </c>
      <c r="G96">
        <v>47026</v>
      </c>
      <c r="H96">
        <v>98.920885999999996</v>
      </c>
      <c r="I96" t="str">
        <f t="shared" si="1"/>
        <v>forward_nineteen_month_return</v>
      </c>
      <c r="J96" t="s">
        <v>544</v>
      </c>
    </row>
    <row r="97" spans="1:10" x14ac:dyDescent="0.25">
      <c r="A97" t="s">
        <v>170</v>
      </c>
      <c r="B97">
        <f>IFERROR(VLOOKUP(A97,Index!A:B,2,FALSE),"")</f>
        <v>25</v>
      </c>
      <c r="C97" t="str">
        <f>VLOOKUP(A97,'Variable Library'!A:D,3,FALSE)</f>
        <v>Forward Return</v>
      </c>
      <c r="D97" t="str">
        <f>VLOOKUP(A97,'Variable Library'!A:D,2,FALSE)</f>
        <v>NUM</v>
      </c>
      <c r="E97" t="str">
        <f>VLOOKUP(A97,'Variable Library'!A:D,4,FALSE)</f>
        <v>Enrichment (CRSP/Compustat Merged Database)</v>
      </c>
      <c r="F97" t="str">
        <f>VLOOKUP(A97,'Variable Library'!A:E,5,FALSE)</f>
        <v>Dependent Variable</v>
      </c>
      <c r="G97">
        <v>47115</v>
      </c>
      <c r="H97">
        <v>99.108101000000005</v>
      </c>
      <c r="I97" t="str">
        <f t="shared" si="1"/>
        <v>forward_twenty_month_return</v>
      </c>
      <c r="J97" t="s">
        <v>544</v>
      </c>
    </row>
    <row r="98" spans="1:10" x14ac:dyDescent="0.25">
      <c r="A98" t="s">
        <v>164</v>
      </c>
      <c r="B98">
        <f>IFERROR(VLOOKUP(A98,Index!A:B,2,FALSE),"")</f>
        <v>26</v>
      </c>
      <c r="C98" t="str">
        <f>VLOOKUP(A98,'Variable Library'!A:D,3,FALSE)</f>
        <v>Forward Return</v>
      </c>
      <c r="D98" t="str">
        <f>VLOOKUP(A98,'Variable Library'!A:D,2,FALSE)</f>
        <v>NUM</v>
      </c>
      <c r="E98" t="str">
        <f>VLOOKUP(A98,'Variable Library'!A:D,4,FALSE)</f>
        <v>Enrichment (CRSP/Compustat Merged Database)</v>
      </c>
      <c r="F98" t="str">
        <f>VLOOKUP(A98,'Variable Library'!A:E,5,FALSE)</f>
        <v>Dependent Variable</v>
      </c>
      <c r="G98">
        <v>47203</v>
      </c>
      <c r="H98">
        <v>99.293211999999997</v>
      </c>
      <c r="I98" t="str">
        <f t="shared" si="1"/>
        <v>forward_twentyone_month_return</v>
      </c>
      <c r="J98" t="s">
        <v>544</v>
      </c>
    </row>
    <row r="99" spans="1:10" x14ac:dyDescent="0.25">
      <c r="A99" t="s">
        <v>157</v>
      </c>
      <c r="B99">
        <f>IFERROR(VLOOKUP(A99,Index!A:B,2,FALSE),"")</f>
        <v>27</v>
      </c>
      <c r="C99" t="str">
        <f>VLOOKUP(A99,'Variable Library'!A:D,3,FALSE)</f>
        <v>Forward Return</v>
      </c>
      <c r="D99" t="str">
        <f>VLOOKUP(A99,'Variable Library'!A:D,2,FALSE)</f>
        <v>NUM</v>
      </c>
      <c r="E99" t="str">
        <f>VLOOKUP(A99,'Variable Library'!A:D,4,FALSE)</f>
        <v>Enrichment (CRSP/Compustat Merged Database)</v>
      </c>
      <c r="F99" t="str">
        <f>VLOOKUP(A99,'Variable Library'!A:E,5,FALSE)</f>
        <v>Dependent Variable</v>
      </c>
      <c r="G99">
        <v>47291</v>
      </c>
      <c r="H99">
        <v>99.478323000000003</v>
      </c>
      <c r="I99" t="str">
        <f t="shared" si="1"/>
        <v>forward_twentytwo_month_return</v>
      </c>
      <c r="J99" t="s">
        <v>544</v>
      </c>
    </row>
    <row r="100" spans="1:10" x14ac:dyDescent="0.25">
      <c r="A100" t="s">
        <v>144</v>
      </c>
      <c r="B100">
        <f>IFERROR(VLOOKUP(A100,Index!A:B,2,FALSE),"")</f>
        <v>28</v>
      </c>
      <c r="C100" t="str">
        <f>VLOOKUP(A100,'Variable Library'!A:D,3,FALSE)</f>
        <v>Forward Return</v>
      </c>
      <c r="D100" t="str">
        <f>VLOOKUP(A100,'Variable Library'!A:D,2,FALSE)</f>
        <v>NUM</v>
      </c>
      <c r="E100" t="str">
        <f>VLOOKUP(A100,'Variable Library'!A:D,4,FALSE)</f>
        <v>Enrichment (CRSP/Compustat Merged Database)</v>
      </c>
      <c r="F100" t="str">
        <f>VLOOKUP(A100,'Variable Library'!A:E,5,FALSE)</f>
        <v>Dependent Variable</v>
      </c>
      <c r="G100">
        <v>47379</v>
      </c>
      <c r="H100">
        <v>99.663433999999995</v>
      </c>
      <c r="I100" t="str">
        <f t="shared" si="1"/>
        <v>forward_twentythree_month_return</v>
      </c>
      <c r="J100" t="s">
        <v>544</v>
      </c>
    </row>
    <row r="101" spans="1:10" x14ac:dyDescent="0.25">
      <c r="A101" t="s">
        <v>132</v>
      </c>
      <c r="B101">
        <f>IFERROR(VLOOKUP(A101,Index!A:B,2,FALSE),"")</f>
        <v>29</v>
      </c>
      <c r="C101" t="str">
        <f>VLOOKUP(A101,'Variable Library'!A:D,3,FALSE)</f>
        <v>Forward Return</v>
      </c>
      <c r="D101" t="str">
        <f>VLOOKUP(A101,'Variable Library'!A:D,2,FALSE)</f>
        <v>NUM</v>
      </c>
      <c r="E101" t="str">
        <f>VLOOKUP(A101,'Variable Library'!A:D,4,FALSE)</f>
        <v>Enrichment (CRSP/Compustat Merged Database)</v>
      </c>
      <c r="F101" t="str">
        <f>VLOOKUP(A101,'Variable Library'!A:E,5,FALSE)</f>
        <v>Dependent Variable</v>
      </c>
      <c r="G101">
        <v>47467</v>
      </c>
      <c r="H101">
        <v>99.848545000000001</v>
      </c>
      <c r="I101" t="str">
        <f t="shared" si="1"/>
        <v>forward_twentyfour_month_return</v>
      </c>
      <c r="J101" t="s">
        <v>544</v>
      </c>
    </row>
    <row r="102" spans="1:10" x14ac:dyDescent="0.25">
      <c r="A102" t="s">
        <v>123</v>
      </c>
      <c r="B102">
        <f>IFERROR(VLOOKUP(A102,Index!A:B,2,FALSE),"")</f>
        <v>30</v>
      </c>
      <c r="C102" t="str">
        <f>VLOOKUP(A102,'Variable Library'!A:D,3,FALSE)</f>
        <v>Forward Return</v>
      </c>
      <c r="D102" t="str">
        <f>VLOOKUP(A102,'Variable Library'!A:D,2,FALSE)</f>
        <v>NUM</v>
      </c>
      <c r="E102" t="str">
        <f>VLOOKUP(A102,'Variable Library'!A:D,4,FALSE)</f>
        <v>Enrichment (CRSP/Compustat Merged Database)</v>
      </c>
      <c r="F102" t="str">
        <f>VLOOKUP(A102,'Variable Library'!A:E,5,FALSE)</f>
        <v>Dependent Variable</v>
      </c>
      <c r="G102">
        <v>47473</v>
      </c>
      <c r="H102">
        <v>99.861166999999995</v>
      </c>
      <c r="I102" t="str">
        <f t="shared" si="1"/>
        <v>forward_twentyfive_month_return</v>
      </c>
      <c r="J102" t="s">
        <v>544</v>
      </c>
    </row>
    <row r="103" spans="1:10" x14ac:dyDescent="0.25">
      <c r="A103" t="s">
        <v>112</v>
      </c>
      <c r="B103">
        <f>IFERROR(VLOOKUP(A103,Index!A:B,2,FALSE),"")</f>
        <v>31</v>
      </c>
      <c r="C103" t="str">
        <f>VLOOKUP(A103,'Variable Library'!A:D,3,FALSE)</f>
        <v>Forward Return</v>
      </c>
      <c r="D103" t="str">
        <f>VLOOKUP(A103,'Variable Library'!A:D,2,FALSE)</f>
        <v>NUM</v>
      </c>
      <c r="E103" t="str">
        <f>VLOOKUP(A103,'Variable Library'!A:D,4,FALSE)</f>
        <v>Enrichment (CRSP/Compustat Merged Database)</v>
      </c>
      <c r="F103" t="str">
        <f>VLOOKUP(A103,'Variable Library'!A:E,5,FALSE)</f>
        <v>Dependent Variable</v>
      </c>
      <c r="G103">
        <v>47479</v>
      </c>
      <c r="H103">
        <v>99.873788000000005</v>
      </c>
      <c r="I103" t="str">
        <f t="shared" si="1"/>
        <v>forward_twentysix_month_return</v>
      </c>
      <c r="J103" t="s">
        <v>544</v>
      </c>
    </row>
    <row r="104" spans="1:10" x14ac:dyDescent="0.25">
      <c r="A104" t="s">
        <v>103</v>
      </c>
      <c r="B104">
        <f>IFERROR(VLOOKUP(A104,Index!A:B,2,FALSE),"")</f>
        <v>32</v>
      </c>
      <c r="C104" t="str">
        <f>VLOOKUP(A104,'Variable Library'!A:D,3,FALSE)</f>
        <v>Forward Return</v>
      </c>
      <c r="D104" t="str">
        <f>VLOOKUP(A104,'Variable Library'!A:D,2,FALSE)</f>
        <v>NUM</v>
      </c>
      <c r="E104" t="str">
        <f>VLOOKUP(A104,'Variable Library'!A:D,4,FALSE)</f>
        <v>Enrichment (CRSP/Compustat Merged Database)</v>
      </c>
      <c r="F104" t="str">
        <f>VLOOKUP(A104,'Variable Library'!A:E,5,FALSE)</f>
        <v>Dependent Variable</v>
      </c>
      <c r="G104">
        <v>47485</v>
      </c>
      <c r="H104">
        <v>99.886409</v>
      </c>
      <c r="I104" t="str">
        <f t="shared" si="1"/>
        <v>forward_twentyseven_month_return</v>
      </c>
      <c r="J104" t="s">
        <v>544</v>
      </c>
    </row>
    <row r="105" spans="1:10" x14ac:dyDescent="0.25">
      <c r="A105" t="s">
        <v>438</v>
      </c>
      <c r="C105" t="str">
        <f>VLOOKUP(A105,'Variable Library'!A:D,3,FALSE)</f>
        <v>Central Index Key: unique registrant identifying ID from the US SEC.</v>
      </c>
      <c r="D105" t="str">
        <f>VLOOKUP(A105,'Variable Library'!A:D,2,FALSE)</f>
        <v>CHAR</v>
      </c>
      <c r="E105" t="str">
        <f>VLOOKUP(A105,'Variable Library'!A:D,4,FALSE)</f>
        <v>CRSP/Compustat Merged Database - Security Monthly</v>
      </c>
      <c r="F105" t="str">
        <f>VLOOKUP(A105,'Variable Library'!A:E,5,FALSE)</f>
        <v>Unique Identifier</v>
      </c>
      <c r="G105">
        <v>348</v>
      </c>
      <c r="H105">
        <v>0.73203099999999999</v>
      </c>
      <c r="I105" t="str">
        <f t="shared" si="1"/>
        <v>cik</v>
      </c>
      <c r="J105" t="s">
        <v>545</v>
      </c>
    </row>
    <row r="106" spans="1:10" x14ac:dyDescent="0.25">
      <c r="A106" t="s">
        <v>99</v>
      </c>
      <c r="B106">
        <f>IFERROR(VLOOKUP(A106,Index!A:B,2,FALSE),"")</f>
        <v>33</v>
      </c>
      <c r="C106" t="str">
        <f>VLOOKUP(A106,'Variable Library'!A:D,3,FALSE)</f>
        <v>Forward Return</v>
      </c>
      <c r="D106" t="str">
        <f>VLOOKUP(A106,'Variable Library'!A:D,2,FALSE)</f>
        <v>NUM</v>
      </c>
      <c r="E106" t="str">
        <f>VLOOKUP(A106,'Variable Library'!A:D,4,FALSE)</f>
        <v>Enrichment (CRSP/Compustat Merged Database)</v>
      </c>
      <c r="F106" t="str">
        <f>VLOOKUP(A106,'Variable Library'!A:E,5,FALSE)</f>
        <v>Dependent Variable</v>
      </c>
      <c r="G106">
        <v>47491</v>
      </c>
      <c r="H106">
        <v>99.899029999999996</v>
      </c>
      <c r="I106" t="str">
        <f t="shared" si="1"/>
        <v>forward_twentyeight_month_return</v>
      </c>
      <c r="J106" t="s">
        <v>544</v>
      </c>
    </row>
    <row r="107" spans="1:10" x14ac:dyDescent="0.25">
      <c r="A107" t="s">
        <v>88</v>
      </c>
      <c r="B107">
        <f>IFERROR(VLOOKUP(A107,Index!A:B,2,FALSE),"")</f>
        <v>34</v>
      </c>
      <c r="C107" t="str">
        <f>VLOOKUP(A107,'Variable Library'!A:D,3,FALSE)</f>
        <v>Forward Return</v>
      </c>
      <c r="D107" t="str">
        <f>VLOOKUP(A107,'Variable Library'!A:D,2,FALSE)</f>
        <v>NUM</v>
      </c>
      <c r="E107" t="str">
        <f>VLOOKUP(A107,'Variable Library'!A:D,4,FALSE)</f>
        <v>Enrichment (CRSP/Compustat Merged Database)</v>
      </c>
      <c r="F107" t="str">
        <f>VLOOKUP(A107,'Variable Library'!A:E,5,FALSE)</f>
        <v>Dependent Variable</v>
      </c>
      <c r="G107">
        <v>47497</v>
      </c>
      <c r="H107">
        <v>99.911651000000006</v>
      </c>
      <c r="I107" t="str">
        <f t="shared" si="1"/>
        <v>forward_twentynine_month_return</v>
      </c>
      <c r="J107" t="s">
        <v>544</v>
      </c>
    </row>
    <row r="108" spans="1:10" x14ac:dyDescent="0.25">
      <c r="A108" t="s">
        <v>82</v>
      </c>
      <c r="B108">
        <f>IFERROR(VLOOKUP(A108,Index!A:B,2,FALSE),"")</f>
        <v>35</v>
      </c>
      <c r="C108" t="str">
        <f>VLOOKUP(A108,'Variable Library'!A:D,3,FALSE)</f>
        <v>Forward Return</v>
      </c>
      <c r="D108" t="str">
        <f>VLOOKUP(A108,'Variable Library'!A:D,2,FALSE)</f>
        <v>NUM</v>
      </c>
      <c r="E108" t="str">
        <f>VLOOKUP(A108,'Variable Library'!A:D,4,FALSE)</f>
        <v>Enrichment (CRSP/Compustat Merged Database)</v>
      </c>
      <c r="F108" t="str">
        <f>VLOOKUP(A108,'Variable Library'!A:E,5,FALSE)</f>
        <v>Dependent Variable</v>
      </c>
      <c r="G108">
        <v>47503</v>
      </c>
      <c r="H108">
        <v>99.924272999999999</v>
      </c>
      <c r="I108" t="str">
        <f t="shared" si="1"/>
        <v>forward_thirty_month_return</v>
      </c>
      <c r="J108" t="s">
        <v>544</v>
      </c>
    </row>
    <row r="109" spans="1:10" x14ac:dyDescent="0.25">
      <c r="A109" t="s">
        <v>434</v>
      </c>
      <c r="C109" t="str">
        <f>VLOOKUP(A109,'Variable Library'!A:D,3,FALSE)</f>
        <v>INCORP -- Current State/Province of Incorporation Code</v>
      </c>
      <c r="D109" t="str">
        <f>VLOOKUP(A109,'Variable Library'!A:D,2,FALSE)</f>
        <v>CHAR</v>
      </c>
      <c r="E109" t="str">
        <f>VLOOKUP(A109,'Variable Library'!A:D,4,FALSE)</f>
        <v>CRSP/Compustat Merged Database - Security Monthly</v>
      </c>
      <c r="F109" t="str">
        <f>VLOOKUP(A109,'Variable Library'!A:E,5,FALSE)</f>
        <v>Reference (Description)</v>
      </c>
      <c r="G109">
        <v>493</v>
      </c>
      <c r="H109">
        <v>1.0370429999999999</v>
      </c>
      <c r="I109" t="str">
        <f t="shared" si="1"/>
        <v>incorp</v>
      </c>
      <c r="J109" t="s">
        <v>545</v>
      </c>
    </row>
    <row r="110" spans="1:10" x14ac:dyDescent="0.25">
      <c r="A110" t="s">
        <v>433</v>
      </c>
      <c r="C110" t="str">
        <f>VLOOKUP(A110,'Variable Library'!A:D,3,FALSE)</f>
        <v>INCORP -- Current State/Province of Incorporation Code</v>
      </c>
      <c r="D110" t="str">
        <f>VLOOKUP(A110,'Variable Library'!A:D,2,FALSE)</f>
        <v>CHAR</v>
      </c>
      <c r="E110" t="str">
        <f>VLOOKUP(A110,'Variable Library'!A:D,4,FALSE)</f>
        <v>CRSP/Compustat Merged Database - Security Monthly</v>
      </c>
      <c r="F110" t="str">
        <f>VLOOKUP(A110,'Variable Library'!A:E,5,FALSE)</f>
        <v>Reference (Description)</v>
      </c>
      <c r="G110">
        <v>501</v>
      </c>
      <c r="H110">
        <v>1.0538719999999999</v>
      </c>
      <c r="I110" t="str">
        <f t="shared" si="1"/>
        <v>incorp</v>
      </c>
      <c r="J110" t="s">
        <v>545</v>
      </c>
    </row>
    <row r="111" spans="1:10" x14ac:dyDescent="0.25">
      <c r="A111" t="s">
        <v>75</v>
      </c>
      <c r="B111">
        <f>IFERROR(VLOOKUP(A111,Index!A:B,2,FALSE),"")</f>
        <v>36</v>
      </c>
      <c r="C111" t="str">
        <f>VLOOKUP(A111,'Variable Library'!A:D,3,FALSE)</f>
        <v>Forward Return</v>
      </c>
      <c r="D111" t="str">
        <f>VLOOKUP(A111,'Variable Library'!A:D,2,FALSE)</f>
        <v>NUM</v>
      </c>
      <c r="E111" t="str">
        <f>VLOOKUP(A111,'Variable Library'!A:D,4,FALSE)</f>
        <v>Enrichment (CRSP/Compustat Merged Database)</v>
      </c>
      <c r="F111" t="str">
        <f>VLOOKUP(A111,'Variable Library'!A:E,5,FALSE)</f>
        <v>Dependent Variable</v>
      </c>
      <c r="G111">
        <v>47509</v>
      </c>
      <c r="H111">
        <v>99.936893999999995</v>
      </c>
      <c r="I111" t="str">
        <f t="shared" si="1"/>
        <v>forward_thirtyone_month_return</v>
      </c>
      <c r="J111" t="s">
        <v>544</v>
      </c>
    </row>
    <row r="112" spans="1:10" x14ac:dyDescent="0.25">
      <c r="A112" t="s">
        <v>431</v>
      </c>
      <c r="C112" t="str">
        <f>VLOOKUP(A112,'Variable Library'!A:D,3,FALSE)</f>
        <v>WEBURL -- Web URL</v>
      </c>
      <c r="D112" t="str">
        <f>VLOOKUP(A112,'Variable Library'!A:D,2,FALSE)</f>
        <v>CHAR</v>
      </c>
      <c r="E112" t="str">
        <f>VLOOKUP(A112,'Variable Library'!A:D,4,FALSE)</f>
        <v>CRSP/Compustat Merged Database - Security Monthly</v>
      </c>
      <c r="F112" t="str">
        <f>VLOOKUP(A112,'Variable Library'!A:E,5,FALSE)</f>
        <v>Reference (Location)</v>
      </c>
      <c r="G112">
        <v>505</v>
      </c>
      <c r="H112">
        <v>1.0622860000000001</v>
      </c>
      <c r="I112" t="str">
        <f t="shared" si="1"/>
        <v>weburl</v>
      </c>
      <c r="J112" t="s">
        <v>545</v>
      </c>
    </row>
    <row r="113" spans="1:10" x14ac:dyDescent="0.25">
      <c r="A113" t="s">
        <v>67</v>
      </c>
      <c r="B113">
        <f>IFERROR(VLOOKUP(A113,Index!A:B,2,FALSE),"")</f>
        <v>37</v>
      </c>
      <c r="C113" t="str">
        <f>VLOOKUP(A113,'Variable Library'!A:D,3,FALSE)</f>
        <v>Forward Return</v>
      </c>
      <c r="D113" t="str">
        <f>VLOOKUP(A113,'Variable Library'!A:D,2,FALSE)</f>
        <v>NUM</v>
      </c>
      <c r="E113" t="str">
        <f>VLOOKUP(A113,'Variable Library'!A:D,4,FALSE)</f>
        <v>Enrichment (CRSP/Compustat Merged Database)</v>
      </c>
      <c r="F113" t="str">
        <f>VLOOKUP(A113,'Variable Library'!A:E,5,FALSE)</f>
        <v>Dependent Variable</v>
      </c>
      <c r="G113">
        <v>47515</v>
      </c>
      <c r="H113">
        <v>99.949515000000005</v>
      </c>
      <c r="I113" t="str">
        <f t="shared" si="1"/>
        <v>forward_thirtytwo_month_return</v>
      </c>
      <c r="J113" t="s">
        <v>544</v>
      </c>
    </row>
    <row r="114" spans="1:10" x14ac:dyDescent="0.25">
      <c r="A114" t="s">
        <v>53</v>
      </c>
      <c r="B114">
        <f>IFERROR(VLOOKUP(A114,Index!A:B,2,FALSE),"")</f>
        <v>38</v>
      </c>
      <c r="C114" t="str">
        <f>VLOOKUP(A114,'Variable Library'!A:D,3,FALSE)</f>
        <v>Forward Return</v>
      </c>
      <c r="D114" t="str">
        <f>VLOOKUP(A114,'Variable Library'!A:D,2,FALSE)</f>
        <v>NUM</v>
      </c>
      <c r="E114" t="str">
        <f>VLOOKUP(A114,'Variable Library'!A:D,4,FALSE)</f>
        <v>Enrichment (CRSP/Compustat Merged Database)</v>
      </c>
      <c r="F114" t="str">
        <f>VLOOKUP(A114,'Variable Library'!A:E,5,FALSE)</f>
        <v>Dependent Variable</v>
      </c>
      <c r="G114">
        <v>47521</v>
      </c>
      <c r="H114">
        <v>99.962136000000001</v>
      </c>
      <c r="I114" t="str">
        <f t="shared" si="1"/>
        <v>forward_thirtythree_month_return</v>
      </c>
      <c r="J114" t="s">
        <v>544</v>
      </c>
    </row>
    <row r="115" spans="1:10" x14ac:dyDescent="0.25">
      <c r="A115" t="s">
        <v>50</v>
      </c>
      <c r="B115">
        <f>IFERROR(VLOOKUP(A115,Index!A:B,2,FALSE),"")</f>
        <v>39</v>
      </c>
      <c r="C115" t="str">
        <f>VLOOKUP(A115,'Variable Library'!A:D,3,FALSE)</f>
        <v>Forward Return</v>
      </c>
      <c r="D115" t="str">
        <f>VLOOKUP(A115,'Variable Library'!A:D,2,FALSE)</f>
        <v>NUM</v>
      </c>
      <c r="E115" t="str">
        <f>VLOOKUP(A115,'Variable Library'!A:D,4,FALSE)</f>
        <v>Enrichment (CRSP/Compustat Merged Database)</v>
      </c>
      <c r="F115" t="str">
        <f>VLOOKUP(A115,'Variable Library'!A:E,5,FALSE)</f>
        <v>Dependent Variable</v>
      </c>
      <c r="G115">
        <v>47527</v>
      </c>
      <c r="H115">
        <v>99.974757999999994</v>
      </c>
      <c r="I115" t="str">
        <f t="shared" si="1"/>
        <v>forward_thirtyfour_month_return</v>
      </c>
      <c r="J115" t="s">
        <v>544</v>
      </c>
    </row>
    <row r="116" spans="1:10" x14ac:dyDescent="0.25">
      <c r="A116" t="s">
        <v>34</v>
      </c>
      <c r="B116">
        <f>IFERROR(VLOOKUP(A116,Index!A:B,2,FALSE),"")</f>
        <v>40</v>
      </c>
      <c r="C116" t="str">
        <f>VLOOKUP(A116,'Variable Library'!A:D,3,FALSE)</f>
        <v>Forward Return</v>
      </c>
      <c r="D116" t="str">
        <f>VLOOKUP(A116,'Variable Library'!A:D,2,FALSE)</f>
        <v>NUM</v>
      </c>
      <c r="E116" t="str">
        <f>VLOOKUP(A116,'Variable Library'!A:D,4,FALSE)</f>
        <v>Enrichment (CRSP/Compustat Merged Database)</v>
      </c>
      <c r="F116" t="str">
        <f>VLOOKUP(A116,'Variable Library'!A:E,5,FALSE)</f>
        <v>Dependent Variable</v>
      </c>
      <c r="G116">
        <v>47533</v>
      </c>
      <c r="H116">
        <v>99.987379000000004</v>
      </c>
      <c r="I116" t="str">
        <f t="shared" si="1"/>
        <v>forward_thirtyfive_month_return</v>
      </c>
      <c r="J116" t="s">
        <v>544</v>
      </c>
    </row>
    <row r="117" spans="1:10" x14ac:dyDescent="0.25">
      <c r="A117" t="s">
        <v>426</v>
      </c>
      <c r="C117" t="str">
        <f>VLOOKUP(A117,'Variable Library'!A:D,3,FALSE)</f>
        <v>STATE -- State/Province</v>
      </c>
      <c r="D117" t="str">
        <f>VLOOKUP(A117,'Variable Library'!A:D,2,FALSE)</f>
        <v>CHAR</v>
      </c>
      <c r="E117" t="str">
        <f>VLOOKUP(A117,'Variable Library'!A:D,4,FALSE)</f>
        <v>CRSP/Compustat Merged Database - Security Monthly</v>
      </c>
      <c r="F117" t="str">
        <f>VLOOKUP(A117,'Variable Library'!A:E,5,FALSE)</f>
        <v>Reference (Location)</v>
      </c>
      <c r="G117">
        <v>776</v>
      </c>
      <c r="H117">
        <v>1.632344</v>
      </c>
      <c r="I117" t="str">
        <f t="shared" si="1"/>
        <v>state</v>
      </c>
      <c r="J117" t="s">
        <v>545</v>
      </c>
    </row>
    <row r="118" spans="1:10" x14ac:dyDescent="0.25">
      <c r="A118" t="s">
        <v>425</v>
      </c>
      <c r="C118" t="str">
        <f>VLOOKUP(A118,'Variable Library'!A:D,3,FALSE)</f>
        <v>WEBURL -- Web URL</v>
      </c>
      <c r="D118" t="str">
        <f>VLOOKUP(A118,'Variable Library'!A:D,2,FALSE)</f>
        <v>CHAR</v>
      </c>
      <c r="E118" t="str">
        <f>VLOOKUP(A118,'Variable Library'!A:D,4,FALSE)</f>
        <v>CRSP/Compustat Merged Database - Security Monthly</v>
      </c>
      <c r="F118" t="str">
        <f>VLOOKUP(A118,'Variable Library'!A:E,5,FALSE)</f>
        <v>Reference (Location)</v>
      </c>
      <c r="G118">
        <v>789</v>
      </c>
      <c r="H118">
        <v>1.6596900000000001</v>
      </c>
      <c r="I118" t="str">
        <f t="shared" si="1"/>
        <v>weburl</v>
      </c>
      <c r="J118" t="s">
        <v>545</v>
      </c>
    </row>
    <row r="119" spans="1:10" x14ac:dyDescent="0.25">
      <c r="A119" t="s">
        <v>424</v>
      </c>
      <c r="C119" t="str">
        <f>VLOOKUP(A119,'Variable Library'!A:D,3,FALSE)</f>
        <v>STATE -- State/Province</v>
      </c>
      <c r="D119" t="str">
        <f>VLOOKUP(A119,'Variable Library'!A:D,2,FALSE)</f>
        <v>CHAR</v>
      </c>
      <c r="E119" t="str">
        <f>VLOOKUP(A119,'Variable Library'!A:D,4,FALSE)</f>
        <v>CRSP/Compustat Merged Database - Security Monthly</v>
      </c>
      <c r="F119" t="str">
        <f>VLOOKUP(A119,'Variable Library'!A:E,5,FALSE)</f>
        <v>Reference (Location)</v>
      </c>
      <c r="G119">
        <v>826</v>
      </c>
      <c r="H119">
        <v>1.7375210000000001</v>
      </c>
      <c r="I119" t="str">
        <f t="shared" si="1"/>
        <v>state</v>
      </c>
      <c r="J119" t="s">
        <v>545</v>
      </c>
    </row>
    <row r="120" spans="1:10" x14ac:dyDescent="0.25">
      <c r="A120" t="s">
        <v>2</v>
      </c>
      <c r="B120">
        <f>IFERROR(VLOOKUP(A120,Index!A:B,2,FALSE),"")</f>
        <v>41</v>
      </c>
      <c r="C120" t="str">
        <f>VLOOKUP(A120,'Variable Library'!A:D,3,FALSE)</f>
        <v>Forward Return</v>
      </c>
      <c r="D120" t="str">
        <f>VLOOKUP(A120,'Variable Library'!A:D,2,FALSE)</f>
        <v>NUM</v>
      </c>
      <c r="E120" t="str">
        <f>VLOOKUP(A120,'Variable Library'!A:D,4,FALSE)</f>
        <v>Enrichment (CRSP/Compustat Merged Database)</v>
      </c>
      <c r="F120" t="str">
        <f>VLOOKUP(A120,'Variable Library'!A:E,5,FALSE)</f>
        <v>Dependent Variable</v>
      </c>
      <c r="G120">
        <v>47539</v>
      </c>
      <c r="H120">
        <v>100</v>
      </c>
      <c r="I120" t="str">
        <f t="shared" si="1"/>
        <v>forward_thirtysix_month_return</v>
      </c>
      <c r="J120" t="s">
        <v>544</v>
      </c>
    </row>
    <row r="121" spans="1:10" x14ac:dyDescent="0.25">
      <c r="A121" t="s">
        <v>396</v>
      </c>
      <c r="B121">
        <f>IFERROR(VLOOKUP(A121,Index!A:B,2,FALSE),"")</f>
        <v>42</v>
      </c>
      <c r="C121" t="str">
        <f>VLOOKUP(A121,'Variable Library'!A:D,3,FALSE)</f>
        <v>Past Return</v>
      </c>
      <c r="D121" t="str">
        <f>VLOOKUP(A121,'Variable Library'!A:D,2,FALSE)</f>
        <v>NUM</v>
      </c>
      <c r="E121" t="str">
        <f>VLOOKUP(A121,'Variable Library'!A:D,4,FALSE)</f>
        <v>Enrichment (CRSP/Compustat Merged Database)</v>
      </c>
      <c r="F121" t="str">
        <f>VLOOKUP(A121,'Variable Library'!A:E,5,FALSE)</f>
        <v>Dependent Variable</v>
      </c>
      <c r="G121">
        <v>3897</v>
      </c>
      <c r="H121">
        <v>8.1974800000000005</v>
      </c>
      <c r="I121" t="str">
        <f t="shared" si="1"/>
        <v>past_one_month_return</v>
      </c>
      <c r="J121" t="s">
        <v>544</v>
      </c>
    </row>
    <row r="122" spans="1:10" x14ac:dyDescent="0.25">
      <c r="A122" t="s">
        <v>387</v>
      </c>
      <c r="B122">
        <f>IFERROR(VLOOKUP(A122,Index!A:B,2,FALSE),"")</f>
        <v>43</v>
      </c>
      <c r="C122" t="str">
        <f>VLOOKUP(A122,'Variable Library'!A:D,3,FALSE)</f>
        <v>Past Return</v>
      </c>
      <c r="D122" t="str">
        <f>VLOOKUP(A122,'Variable Library'!A:D,2,FALSE)</f>
        <v>NUM</v>
      </c>
      <c r="E122" t="str">
        <f>VLOOKUP(A122,'Variable Library'!A:D,4,FALSE)</f>
        <v>Enrichment (CRSP/Compustat Merged Database)</v>
      </c>
      <c r="F122" t="str">
        <f>VLOOKUP(A122,'Variable Library'!A:E,5,FALSE)</f>
        <v>Dependent Variable</v>
      </c>
      <c r="G122">
        <v>7767</v>
      </c>
      <c r="H122">
        <v>16.338163999999999</v>
      </c>
      <c r="I122" t="str">
        <f t="shared" si="1"/>
        <v>past_two_month_return</v>
      </c>
      <c r="J122" t="s">
        <v>544</v>
      </c>
    </row>
    <row r="123" spans="1:10" x14ac:dyDescent="0.25">
      <c r="A123" t="s">
        <v>351</v>
      </c>
      <c r="B123">
        <f>IFERROR(VLOOKUP(A123,Index!A:B,2,FALSE),"")</f>
        <v>44</v>
      </c>
      <c r="C123" t="str">
        <f>VLOOKUP(A123,'Variable Library'!A:D,3,FALSE)</f>
        <v>Past Return</v>
      </c>
      <c r="D123" t="str">
        <f>VLOOKUP(A123,'Variable Library'!A:D,2,FALSE)</f>
        <v>NUM</v>
      </c>
      <c r="E123" t="str">
        <f>VLOOKUP(A123,'Variable Library'!A:D,4,FALSE)</f>
        <v>Enrichment (CRSP/Compustat Merged Database)</v>
      </c>
      <c r="F123" t="str">
        <f>VLOOKUP(A123,'Variable Library'!A:E,5,FALSE)</f>
        <v>Dependent Variable</v>
      </c>
      <c r="G123">
        <v>11810</v>
      </c>
      <c r="H123">
        <v>24.842760999999999</v>
      </c>
      <c r="I123" t="str">
        <f t="shared" si="1"/>
        <v>past_three_month_return</v>
      </c>
      <c r="J123" t="s">
        <v>544</v>
      </c>
    </row>
    <row r="124" spans="1:10" x14ac:dyDescent="0.25">
      <c r="A124" t="s">
        <v>334</v>
      </c>
      <c r="B124">
        <f>IFERROR(VLOOKUP(A124,Index!A:B,2,FALSE),"")</f>
        <v>45</v>
      </c>
      <c r="C124" t="str">
        <f>VLOOKUP(A124,'Variable Library'!A:D,3,FALSE)</f>
        <v>Past Return</v>
      </c>
      <c r="D124" t="str">
        <f>VLOOKUP(A124,'Variable Library'!A:D,2,FALSE)</f>
        <v>NUM</v>
      </c>
      <c r="E124" t="str">
        <f>VLOOKUP(A124,'Variable Library'!A:D,4,FALSE)</f>
        <v>Enrichment (CRSP/Compustat Merged Database)</v>
      </c>
      <c r="F124" t="str">
        <f>VLOOKUP(A124,'Variable Library'!A:E,5,FALSE)</f>
        <v>Dependent Variable</v>
      </c>
      <c r="G124">
        <v>15818</v>
      </c>
      <c r="H124">
        <v>33.273733</v>
      </c>
      <c r="I124" t="str">
        <f t="shared" si="1"/>
        <v>past_four_month_return</v>
      </c>
      <c r="J124" t="s">
        <v>544</v>
      </c>
    </row>
    <row r="125" spans="1:10" x14ac:dyDescent="0.25">
      <c r="A125" t="s">
        <v>311</v>
      </c>
      <c r="B125">
        <f>IFERROR(VLOOKUP(A125,Index!A:B,2,FALSE),"")</f>
        <v>46</v>
      </c>
      <c r="C125" t="str">
        <f>VLOOKUP(A125,'Variable Library'!A:D,3,FALSE)</f>
        <v>Past Return</v>
      </c>
      <c r="D125" t="str">
        <f>VLOOKUP(A125,'Variable Library'!A:D,2,FALSE)</f>
        <v>NUM</v>
      </c>
      <c r="E125" t="str">
        <f>VLOOKUP(A125,'Variable Library'!A:D,4,FALSE)</f>
        <v>Enrichment (CRSP/Compustat Merged Database)</v>
      </c>
      <c r="F125" t="str">
        <f>VLOOKUP(A125,'Variable Library'!A:E,5,FALSE)</f>
        <v>Dependent Variable</v>
      </c>
      <c r="G125">
        <v>19804</v>
      </c>
      <c r="H125">
        <v>41.658428000000001</v>
      </c>
      <c r="I125" t="str">
        <f t="shared" si="1"/>
        <v>past_five_month_return</v>
      </c>
      <c r="J125" t="s">
        <v>544</v>
      </c>
    </row>
    <row r="126" spans="1:10" x14ac:dyDescent="0.25">
      <c r="A126" t="s">
        <v>302</v>
      </c>
      <c r="B126">
        <f>IFERROR(VLOOKUP(A126,Index!A:B,2,FALSE),"")</f>
        <v>47</v>
      </c>
      <c r="C126" t="str">
        <f>VLOOKUP(A126,'Variable Library'!A:D,3,FALSE)</f>
        <v>Past Return</v>
      </c>
      <c r="D126" t="str">
        <f>VLOOKUP(A126,'Variable Library'!A:D,2,FALSE)</f>
        <v>NUM</v>
      </c>
      <c r="E126" t="str">
        <f>VLOOKUP(A126,'Variable Library'!A:D,4,FALSE)</f>
        <v>Enrichment (CRSP/Compustat Merged Database)</v>
      </c>
      <c r="F126" t="str">
        <f>VLOOKUP(A126,'Variable Library'!A:E,5,FALSE)</f>
        <v>Dependent Variable</v>
      </c>
      <c r="G126">
        <v>23757</v>
      </c>
      <c r="H126">
        <v>49.973706</v>
      </c>
      <c r="I126" t="str">
        <f t="shared" si="1"/>
        <v>past_six_month_return</v>
      </c>
      <c r="J126" t="s">
        <v>544</v>
      </c>
    </row>
    <row r="127" spans="1:10" x14ac:dyDescent="0.25">
      <c r="A127" t="s">
        <v>289</v>
      </c>
      <c r="B127">
        <f>IFERROR(VLOOKUP(A127,Index!A:B,2,FALSE),"")</f>
        <v>48</v>
      </c>
      <c r="C127" t="str">
        <f>VLOOKUP(A127,'Variable Library'!A:D,3,FALSE)</f>
        <v>Past Return</v>
      </c>
      <c r="D127" t="str">
        <f>VLOOKUP(A127,'Variable Library'!A:D,2,FALSE)</f>
        <v>NUM</v>
      </c>
      <c r="E127" t="str">
        <f>VLOOKUP(A127,'Variable Library'!A:D,4,FALSE)</f>
        <v>Enrichment (CRSP/Compustat Merged Database)</v>
      </c>
      <c r="F127" t="str">
        <f>VLOOKUP(A127,'Variable Library'!A:E,5,FALSE)</f>
        <v>Dependent Variable</v>
      </c>
      <c r="G127">
        <v>27640</v>
      </c>
      <c r="H127">
        <v>58.141736000000002</v>
      </c>
      <c r="I127" t="str">
        <f t="shared" si="1"/>
        <v>past_seven_month_return</v>
      </c>
      <c r="J127" t="s">
        <v>544</v>
      </c>
    </row>
    <row r="128" spans="1:10" x14ac:dyDescent="0.25">
      <c r="A128" t="s">
        <v>272</v>
      </c>
      <c r="B128">
        <f>IFERROR(VLOOKUP(A128,Index!A:B,2,FALSE),"")</f>
        <v>49</v>
      </c>
      <c r="C128" t="str">
        <f>VLOOKUP(A128,'Variable Library'!A:D,3,FALSE)</f>
        <v>Past Return</v>
      </c>
      <c r="D128" t="str">
        <f>VLOOKUP(A128,'Variable Library'!A:D,2,FALSE)</f>
        <v>NUM</v>
      </c>
      <c r="E128" t="str">
        <f>VLOOKUP(A128,'Variable Library'!A:D,4,FALSE)</f>
        <v>Enrichment (CRSP/Compustat Merged Database)</v>
      </c>
      <c r="F128" t="str">
        <f>VLOOKUP(A128,'Variable Library'!A:E,5,FALSE)</f>
        <v>Dependent Variable</v>
      </c>
      <c r="G128">
        <v>31477</v>
      </c>
      <c r="H128">
        <v>66.213003999999998</v>
      </c>
      <c r="I128" t="str">
        <f t="shared" si="1"/>
        <v>past_eight_month_return</v>
      </c>
      <c r="J128" t="s">
        <v>544</v>
      </c>
    </row>
    <row r="129" spans="1:10" x14ac:dyDescent="0.25">
      <c r="A129" t="s">
        <v>263</v>
      </c>
      <c r="B129">
        <f>IFERROR(VLOOKUP(A129,Index!A:B,2,FALSE),"")</f>
        <v>50</v>
      </c>
      <c r="C129" t="str">
        <f>VLOOKUP(A129,'Variable Library'!A:D,3,FALSE)</f>
        <v>Past Return</v>
      </c>
      <c r="D129" t="str">
        <f>VLOOKUP(A129,'Variable Library'!A:D,2,FALSE)</f>
        <v>NUM</v>
      </c>
      <c r="E129" t="str">
        <f>VLOOKUP(A129,'Variable Library'!A:D,4,FALSE)</f>
        <v>Enrichment (CRSP/Compustat Merged Database)</v>
      </c>
      <c r="F129" t="str">
        <f>VLOOKUP(A129,'Variable Library'!A:E,5,FALSE)</f>
        <v>Dependent Variable</v>
      </c>
      <c r="G129">
        <v>35270</v>
      </c>
      <c r="H129">
        <v>74.191716</v>
      </c>
      <c r="I129" t="str">
        <f t="shared" si="1"/>
        <v>past_nine_month_return</v>
      </c>
      <c r="J129" t="s">
        <v>544</v>
      </c>
    </row>
    <row r="130" spans="1:10" x14ac:dyDescent="0.25">
      <c r="A130" t="s">
        <v>255</v>
      </c>
      <c r="B130">
        <f>IFERROR(VLOOKUP(A130,Index!A:B,2,FALSE),"")</f>
        <v>51</v>
      </c>
      <c r="C130" t="str">
        <f>VLOOKUP(A130,'Variable Library'!A:D,3,FALSE)</f>
        <v>Past Return</v>
      </c>
      <c r="D130" t="str">
        <f>VLOOKUP(A130,'Variable Library'!A:D,2,FALSE)</f>
        <v>NUM</v>
      </c>
      <c r="E130" t="str">
        <f>VLOOKUP(A130,'Variable Library'!A:D,4,FALSE)</f>
        <v>Enrichment (CRSP/Compustat Merged Database)</v>
      </c>
      <c r="F130" t="str">
        <f>VLOOKUP(A130,'Variable Library'!A:E,5,FALSE)</f>
        <v>Dependent Variable</v>
      </c>
      <c r="G130">
        <v>39015</v>
      </c>
      <c r="H130">
        <v>82.069458999999995</v>
      </c>
      <c r="I130" t="str">
        <f t="shared" ref="I130:I193" si="2">LOWER(A130)</f>
        <v>past_ten_month_return</v>
      </c>
      <c r="J130" t="s">
        <v>544</v>
      </c>
    </row>
    <row r="131" spans="1:10" x14ac:dyDescent="0.25">
      <c r="A131" t="s">
        <v>245</v>
      </c>
      <c r="B131">
        <f>IFERROR(VLOOKUP(A131,Index!A:B,2,FALSE),"")</f>
        <v>52</v>
      </c>
      <c r="C131" t="str">
        <f>VLOOKUP(A131,'Variable Library'!A:D,3,FALSE)</f>
        <v>Past Return</v>
      </c>
      <c r="D131" t="str">
        <f>VLOOKUP(A131,'Variable Library'!A:D,2,FALSE)</f>
        <v>NUM</v>
      </c>
      <c r="E131" t="str">
        <f>VLOOKUP(A131,'Variable Library'!A:D,4,FALSE)</f>
        <v>Enrichment (CRSP/Compustat Merged Database)</v>
      </c>
      <c r="F131" t="str">
        <f>VLOOKUP(A131,'Variable Library'!A:E,5,FALSE)</f>
        <v>Dependent Variable</v>
      </c>
      <c r="G131">
        <v>42732</v>
      </c>
      <c r="H131">
        <v>89.888301999999996</v>
      </c>
      <c r="I131" t="str">
        <f t="shared" si="2"/>
        <v>past_eleven_month_return</v>
      </c>
      <c r="J131" t="s">
        <v>544</v>
      </c>
    </row>
    <row r="132" spans="1:10" x14ac:dyDescent="0.25">
      <c r="A132" t="s">
        <v>232</v>
      </c>
      <c r="B132">
        <f>IFERROR(VLOOKUP(A132,Index!A:B,2,FALSE),"")</f>
        <v>53</v>
      </c>
      <c r="C132" t="str">
        <f>VLOOKUP(A132,'Variable Library'!A:D,3,FALSE)</f>
        <v>Past Return</v>
      </c>
      <c r="D132" t="str">
        <f>VLOOKUP(A132,'Variable Library'!A:D,2,FALSE)</f>
        <v>NUM</v>
      </c>
      <c r="E132" t="str">
        <f>VLOOKUP(A132,'Variable Library'!A:D,4,FALSE)</f>
        <v>Enrichment (CRSP/Compustat Merged Database)</v>
      </c>
      <c r="F132" t="str">
        <f>VLOOKUP(A132,'Variable Library'!A:E,5,FALSE)</f>
        <v>Dependent Variable</v>
      </c>
      <c r="G132">
        <v>46399</v>
      </c>
      <c r="H132">
        <v>97.601968999999997</v>
      </c>
      <c r="I132" t="str">
        <f t="shared" si="2"/>
        <v>past_twelve_month_return</v>
      </c>
      <c r="J132" t="s">
        <v>544</v>
      </c>
    </row>
    <row r="133" spans="1:10" x14ac:dyDescent="0.25">
      <c r="A133" t="s">
        <v>225</v>
      </c>
      <c r="B133">
        <f>IFERROR(VLOOKUP(A133,Index!A:B,2,FALSE),"")</f>
        <v>54</v>
      </c>
      <c r="C133" t="str">
        <f>VLOOKUP(A133,'Variable Library'!A:D,3,FALSE)</f>
        <v>Past Return</v>
      </c>
      <c r="D133" t="str">
        <f>VLOOKUP(A133,'Variable Library'!A:D,2,FALSE)</f>
        <v>NUM</v>
      </c>
      <c r="E133" t="str">
        <f>VLOOKUP(A133,'Variable Library'!A:D,4,FALSE)</f>
        <v>Enrichment (CRSP/Compustat Merged Database)</v>
      </c>
      <c r="F133" t="str">
        <f>VLOOKUP(A133,'Variable Library'!A:E,5,FALSE)</f>
        <v>Dependent Variable</v>
      </c>
      <c r="G133">
        <v>46494</v>
      </c>
      <c r="H133">
        <v>97.801805000000002</v>
      </c>
      <c r="I133" t="str">
        <f t="shared" si="2"/>
        <v>past_thirteen_month_return</v>
      </c>
      <c r="J133" t="s">
        <v>544</v>
      </c>
    </row>
    <row r="134" spans="1:10" x14ac:dyDescent="0.25">
      <c r="A134" t="s">
        <v>216</v>
      </c>
      <c r="B134">
        <f>IFERROR(VLOOKUP(A134,Index!A:B,2,FALSE),"")</f>
        <v>55</v>
      </c>
      <c r="C134" t="str">
        <f>VLOOKUP(A134,'Variable Library'!A:D,3,FALSE)</f>
        <v>Past Return</v>
      </c>
      <c r="D134" t="str">
        <f>VLOOKUP(A134,'Variable Library'!A:D,2,FALSE)</f>
        <v>NUM</v>
      </c>
      <c r="E134" t="str">
        <f>VLOOKUP(A134,'Variable Library'!A:D,4,FALSE)</f>
        <v>Enrichment (CRSP/Compustat Merged Database)</v>
      </c>
      <c r="F134" t="str">
        <f>VLOOKUP(A134,'Variable Library'!A:E,5,FALSE)</f>
        <v>Dependent Variable</v>
      </c>
      <c r="G134">
        <v>46587</v>
      </c>
      <c r="H134">
        <v>97.997433999999998</v>
      </c>
      <c r="I134" t="str">
        <f t="shared" si="2"/>
        <v>past_fourteen_month_return</v>
      </c>
      <c r="J134" t="s">
        <v>544</v>
      </c>
    </row>
    <row r="135" spans="1:10" x14ac:dyDescent="0.25">
      <c r="A135" t="s">
        <v>209</v>
      </c>
      <c r="B135">
        <f>IFERROR(VLOOKUP(A135,Index!A:B,2,FALSE),"")</f>
        <v>56</v>
      </c>
      <c r="C135" t="str">
        <f>VLOOKUP(A135,'Variable Library'!A:D,3,FALSE)</f>
        <v>Past Return</v>
      </c>
      <c r="D135" t="str">
        <f>VLOOKUP(A135,'Variable Library'!A:D,2,FALSE)</f>
        <v>NUM</v>
      </c>
      <c r="E135" t="str">
        <f>VLOOKUP(A135,'Variable Library'!A:D,4,FALSE)</f>
        <v>Enrichment (CRSP/Compustat Merged Database)</v>
      </c>
      <c r="F135" t="str">
        <f>VLOOKUP(A135,'Variable Library'!A:E,5,FALSE)</f>
        <v>Dependent Variable</v>
      </c>
      <c r="G135">
        <v>46678</v>
      </c>
      <c r="H135">
        <v>98.188855000000004</v>
      </c>
      <c r="I135" t="str">
        <f t="shared" si="2"/>
        <v>past_fifteen_month_return</v>
      </c>
      <c r="J135" t="s">
        <v>544</v>
      </c>
    </row>
    <row r="136" spans="1:10" x14ac:dyDescent="0.25">
      <c r="A136" t="s">
        <v>202</v>
      </c>
      <c r="B136">
        <f>IFERROR(VLOOKUP(A136,Index!A:B,2,FALSE),"")</f>
        <v>57</v>
      </c>
      <c r="C136" t="str">
        <f>VLOOKUP(A136,'Variable Library'!A:D,3,FALSE)</f>
        <v>Past Return</v>
      </c>
      <c r="D136" t="str">
        <f>VLOOKUP(A136,'Variable Library'!A:D,2,FALSE)</f>
        <v>NUM</v>
      </c>
      <c r="E136" t="str">
        <f>VLOOKUP(A136,'Variable Library'!A:D,4,FALSE)</f>
        <v>Enrichment (CRSP/Compustat Merged Database)</v>
      </c>
      <c r="F136" t="str">
        <f>VLOOKUP(A136,'Variable Library'!A:E,5,FALSE)</f>
        <v>Dependent Variable</v>
      </c>
      <c r="G136">
        <v>46769</v>
      </c>
      <c r="H136">
        <v>98.380277000000007</v>
      </c>
      <c r="I136" t="str">
        <f t="shared" si="2"/>
        <v>past_sixteen_month_return</v>
      </c>
      <c r="J136" t="s">
        <v>544</v>
      </c>
    </row>
    <row r="137" spans="1:10" x14ac:dyDescent="0.25">
      <c r="A137" t="s">
        <v>193</v>
      </c>
      <c r="B137">
        <f>IFERROR(VLOOKUP(A137,Index!A:B,2,FALSE),"")</f>
        <v>58</v>
      </c>
      <c r="C137" t="str">
        <f>VLOOKUP(A137,'Variable Library'!A:D,3,FALSE)</f>
        <v>Past Return</v>
      </c>
      <c r="D137" t="str">
        <f>VLOOKUP(A137,'Variable Library'!A:D,2,FALSE)</f>
        <v>NUM</v>
      </c>
      <c r="E137" t="str">
        <f>VLOOKUP(A137,'Variable Library'!A:D,4,FALSE)</f>
        <v>Enrichment (CRSP/Compustat Merged Database)</v>
      </c>
      <c r="F137" t="str">
        <f>VLOOKUP(A137,'Variable Library'!A:E,5,FALSE)</f>
        <v>Dependent Variable</v>
      </c>
      <c r="G137">
        <v>46859</v>
      </c>
      <c r="H137">
        <v>98.569595000000007</v>
      </c>
      <c r="I137" t="str">
        <f t="shared" si="2"/>
        <v>past_seventeen_month_return</v>
      </c>
      <c r="J137" t="s">
        <v>544</v>
      </c>
    </row>
    <row r="138" spans="1:10" x14ac:dyDescent="0.25">
      <c r="A138" t="s">
        <v>183</v>
      </c>
      <c r="B138">
        <f>IFERROR(VLOOKUP(A138,Index!A:B,2,FALSE),"")</f>
        <v>59</v>
      </c>
      <c r="C138" t="str">
        <f>VLOOKUP(A138,'Variable Library'!A:D,3,FALSE)</f>
        <v>Past Return</v>
      </c>
      <c r="D138" t="str">
        <f>VLOOKUP(A138,'Variable Library'!A:D,2,FALSE)</f>
        <v>NUM</v>
      </c>
      <c r="E138" t="str">
        <f>VLOOKUP(A138,'Variable Library'!A:D,4,FALSE)</f>
        <v>Enrichment (CRSP/Compustat Merged Database)</v>
      </c>
      <c r="F138" t="str">
        <f>VLOOKUP(A138,'Variable Library'!A:E,5,FALSE)</f>
        <v>Dependent Variable</v>
      </c>
      <c r="G138">
        <v>46947</v>
      </c>
      <c r="H138">
        <v>98.754706999999996</v>
      </c>
      <c r="I138" t="str">
        <f t="shared" si="2"/>
        <v>past_eighteen_month_return</v>
      </c>
      <c r="J138" t="s">
        <v>544</v>
      </c>
    </row>
    <row r="139" spans="1:10" x14ac:dyDescent="0.25">
      <c r="A139" t="s">
        <v>175</v>
      </c>
      <c r="B139">
        <f>IFERROR(VLOOKUP(A139,Index!A:B,2,FALSE),"")</f>
        <v>60</v>
      </c>
      <c r="C139" t="str">
        <f>VLOOKUP(A139,'Variable Library'!A:D,3,FALSE)</f>
        <v>Past Return</v>
      </c>
      <c r="D139" t="str">
        <f>VLOOKUP(A139,'Variable Library'!A:D,2,FALSE)</f>
        <v>NUM</v>
      </c>
      <c r="E139" t="str">
        <f>VLOOKUP(A139,'Variable Library'!A:D,4,FALSE)</f>
        <v>Enrichment (CRSP/Compustat Merged Database)</v>
      </c>
      <c r="F139" t="str">
        <f>VLOOKUP(A139,'Variable Library'!A:E,5,FALSE)</f>
        <v>Dependent Variable</v>
      </c>
      <c r="G139">
        <v>47035</v>
      </c>
      <c r="H139">
        <v>98.939818000000002</v>
      </c>
      <c r="I139" t="str">
        <f t="shared" si="2"/>
        <v>past_nineteen_month_return</v>
      </c>
      <c r="J139" t="s">
        <v>544</v>
      </c>
    </row>
    <row r="140" spans="1:10" x14ac:dyDescent="0.25">
      <c r="A140" t="s">
        <v>166</v>
      </c>
      <c r="B140">
        <f>IFERROR(VLOOKUP(A140,Index!A:B,2,FALSE),"")</f>
        <v>61</v>
      </c>
      <c r="C140" t="str">
        <f>VLOOKUP(A140,'Variable Library'!A:D,3,FALSE)</f>
        <v>Past Return</v>
      </c>
      <c r="D140" t="str">
        <f>VLOOKUP(A140,'Variable Library'!A:D,2,FALSE)</f>
        <v>NUM</v>
      </c>
      <c r="E140" t="str">
        <f>VLOOKUP(A140,'Variable Library'!A:D,4,FALSE)</f>
        <v>Enrichment (CRSP/Compustat Merged Database)</v>
      </c>
      <c r="F140" t="str">
        <f>VLOOKUP(A140,'Variable Library'!A:E,5,FALSE)</f>
        <v>Dependent Variable</v>
      </c>
      <c r="G140">
        <v>47123</v>
      </c>
      <c r="H140">
        <v>99.124928999999995</v>
      </c>
      <c r="I140" t="str">
        <f t="shared" si="2"/>
        <v>past_twenty_month_return</v>
      </c>
      <c r="J140" t="s">
        <v>544</v>
      </c>
    </row>
    <row r="141" spans="1:10" x14ac:dyDescent="0.25">
      <c r="A141" t="s">
        <v>158</v>
      </c>
      <c r="B141">
        <f>IFERROR(VLOOKUP(A141,Index!A:B,2,FALSE),"")</f>
        <v>62</v>
      </c>
      <c r="C141" t="str">
        <f>VLOOKUP(A141,'Variable Library'!A:D,3,FALSE)</f>
        <v>Past Return</v>
      </c>
      <c r="D141" t="str">
        <f>VLOOKUP(A141,'Variable Library'!A:D,2,FALSE)</f>
        <v>NUM</v>
      </c>
      <c r="E141" t="str">
        <f>VLOOKUP(A141,'Variable Library'!A:D,4,FALSE)</f>
        <v>Enrichment (CRSP/Compustat Merged Database)</v>
      </c>
      <c r="F141" t="str">
        <f>VLOOKUP(A141,'Variable Library'!A:E,5,FALSE)</f>
        <v>Dependent Variable</v>
      </c>
      <c r="G141">
        <v>47209</v>
      </c>
      <c r="H141">
        <v>99.305833000000007</v>
      </c>
      <c r="I141" t="str">
        <f t="shared" si="2"/>
        <v>past_twentyone_month_return</v>
      </c>
      <c r="J141" t="s">
        <v>544</v>
      </c>
    </row>
    <row r="142" spans="1:10" x14ac:dyDescent="0.25">
      <c r="A142" t="s">
        <v>153</v>
      </c>
      <c r="B142">
        <f>IFERROR(VLOOKUP(A142,Index!A:B,2,FALSE),"")</f>
        <v>63</v>
      </c>
      <c r="C142" t="str">
        <f>VLOOKUP(A142,'Variable Library'!A:D,3,FALSE)</f>
        <v>Past Return</v>
      </c>
      <c r="D142" t="str">
        <f>VLOOKUP(A142,'Variable Library'!A:D,2,FALSE)</f>
        <v>NUM</v>
      </c>
      <c r="E142" t="str">
        <f>VLOOKUP(A142,'Variable Library'!A:D,4,FALSE)</f>
        <v>Enrichment (CRSP/Compustat Merged Database)</v>
      </c>
      <c r="F142" t="str">
        <f>VLOOKUP(A142,'Variable Library'!A:E,5,FALSE)</f>
        <v>Dependent Variable</v>
      </c>
      <c r="G142">
        <v>47295</v>
      </c>
      <c r="H142">
        <v>99.486737000000005</v>
      </c>
      <c r="I142" t="str">
        <f t="shared" si="2"/>
        <v>past_twentytwo_month_return</v>
      </c>
      <c r="J142" t="s">
        <v>544</v>
      </c>
    </row>
    <row r="143" spans="1:10" x14ac:dyDescent="0.25">
      <c r="A143" t="s">
        <v>141</v>
      </c>
      <c r="B143">
        <f>IFERROR(VLOOKUP(A143,Index!A:B,2,FALSE),"")</f>
        <v>64</v>
      </c>
      <c r="C143" t="str">
        <f>VLOOKUP(A143,'Variable Library'!A:D,3,FALSE)</f>
        <v>Past Return</v>
      </c>
      <c r="D143" t="str">
        <f>VLOOKUP(A143,'Variable Library'!A:D,2,FALSE)</f>
        <v>NUM</v>
      </c>
      <c r="E143" t="str">
        <f>VLOOKUP(A143,'Variable Library'!A:D,4,FALSE)</f>
        <v>Enrichment (CRSP/Compustat Merged Database)</v>
      </c>
      <c r="F143" t="str">
        <f>VLOOKUP(A143,'Variable Library'!A:E,5,FALSE)</f>
        <v>Dependent Variable</v>
      </c>
      <c r="G143">
        <v>47381</v>
      </c>
      <c r="H143">
        <v>99.667641000000003</v>
      </c>
      <c r="I143" t="str">
        <f t="shared" si="2"/>
        <v>past_twentythree_month_return</v>
      </c>
      <c r="J143" t="s">
        <v>544</v>
      </c>
    </row>
    <row r="144" spans="1:10" x14ac:dyDescent="0.25">
      <c r="A144" t="s">
        <v>399</v>
      </c>
      <c r="C144" t="str">
        <f>VLOOKUP(A144,'Variable Library'!A:D,3,FALSE)</f>
        <v>Past AJEXM -- Cumulative Adjustment Factor - Ex Date -Monthly</v>
      </c>
      <c r="D144" t="str">
        <f>VLOOKUP(A144,'Variable Library'!A:D,2,FALSE)</f>
        <v>NUM</v>
      </c>
      <c r="E144" t="str">
        <f>VLOOKUP(A144,'Variable Library'!A:D,4,FALSE)</f>
        <v>Enrichment (CRSP/Compustat Merged Database)</v>
      </c>
      <c r="F144" t="str">
        <f>VLOOKUP(A144,'Variable Library'!A:E,5,FALSE)</f>
        <v>Calculation</v>
      </c>
      <c r="G144">
        <v>3874</v>
      </c>
      <c r="H144">
        <v>8.1490989999999996</v>
      </c>
      <c r="I144" t="str">
        <f t="shared" si="2"/>
        <v>past_one_month_ajexm</v>
      </c>
      <c r="J144" t="s">
        <v>545</v>
      </c>
    </row>
    <row r="145" spans="1:10" x14ac:dyDescent="0.25">
      <c r="A145" t="s">
        <v>398</v>
      </c>
      <c r="C145" t="str">
        <f>VLOOKUP(A145,'Variable Library'!A:D,3,FALSE)</f>
        <v>Past PRCCM -- Price - Close - Monthly</v>
      </c>
      <c r="D145" t="str">
        <f>VLOOKUP(A145,'Variable Library'!A:D,2,FALSE)</f>
        <v>NUM</v>
      </c>
      <c r="E145" t="str">
        <f>VLOOKUP(A145,'Variable Library'!A:D,4,FALSE)</f>
        <v>Enrichment (CRSP/Compustat Merged Database)</v>
      </c>
      <c r="F145" t="str">
        <f>VLOOKUP(A145,'Variable Library'!A:E,5,FALSE)</f>
        <v>Calculation</v>
      </c>
      <c r="G145">
        <v>3874</v>
      </c>
      <c r="H145">
        <v>8.1490989999999996</v>
      </c>
      <c r="I145" t="str">
        <f t="shared" si="2"/>
        <v>past_one_month_prccm</v>
      </c>
      <c r="J145" t="s">
        <v>545</v>
      </c>
    </row>
    <row r="146" spans="1:10" x14ac:dyDescent="0.25">
      <c r="A146" t="s">
        <v>397</v>
      </c>
      <c r="C146" t="str">
        <f>VLOOKUP(A146,'Variable Library'!A:D,3,FALSE)</f>
        <v>Past TRFM -- Monthly Total Return Factor</v>
      </c>
      <c r="D146" t="str">
        <f>VLOOKUP(A146,'Variable Library'!A:D,2,FALSE)</f>
        <v>NUM</v>
      </c>
      <c r="E146" t="str">
        <f>VLOOKUP(A146,'Variable Library'!A:D,4,FALSE)</f>
        <v>Enrichment (CRSP/Compustat Merged Database)</v>
      </c>
      <c r="F146" t="str">
        <f>VLOOKUP(A146,'Variable Library'!A:E,5,FALSE)</f>
        <v>Calculation</v>
      </c>
      <c r="G146">
        <v>3875</v>
      </c>
      <c r="H146">
        <v>8.1512019999999996</v>
      </c>
      <c r="I146" t="str">
        <f t="shared" si="2"/>
        <v>past_one_month_trfm</v>
      </c>
      <c r="J146" t="s">
        <v>545</v>
      </c>
    </row>
    <row r="147" spans="1:10" x14ac:dyDescent="0.25">
      <c r="A147" t="s">
        <v>128</v>
      </c>
      <c r="B147">
        <f>IFERROR(VLOOKUP(A147,Index!A:B,2,FALSE),"")</f>
        <v>65</v>
      </c>
      <c r="C147" t="str">
        <f>VLOOKUP(A147,'Variable Library'!A:D,3,FALSE)</f>
        <v>Past Return</v>
      </c>
      <c r="D147" t="str">
        <f>VLOOKUP(A147,'Variable Library'!A:D,2,FALSE)</f>
        <v>NUM</v>
      </c>
      <c r="E147" t="str">
        <f>VLOOKUP(A147,'Variable Library'!A:D,4,FALSE)</f>
        <v>Enrichment (CRSP/Compustat Merged Database)</v>
      </c>
      <c r="F147" t="str">
        <f>VLOOKUP(A147,'Variable Library'!A:E,5,FALSE)</f>
        <v>Dependent Variable</v>
      </c>
      <c r="G147">
        <v>47467</v>
      </c>
      <c r="H147">
        <v>99.848545000000001</v>
      </c>
      <c r="I147" t="str">
        <f t="shared" si="2"/>
        <v>past_twentyfour_month_return</v>
      </c>
      <c r="J147" t="s">
        <v>544</v>
      </c>
    </row>
    <row r="148" spans="1:10" x14ac:dyDescent="0.25">
      <c r="A148" t="s">
        <v>395</v>
      </c>
      <c r="C148" t="str">
        <f>VLOOKUP(A148,'Variable Library'!A:D,3,FALSE)</f>
        <v>Forward AJEXM -- Cumulative Adjustment Factor - Ex Date -Monthly</v>
      </c>
      <c r="D148" t="str">
        <f>VLOOKUP(A148,'Variable Library'!A:D,2,FALSE)</f>
        <v>NUM</v>
      </c>
      <c r="E148" t="str">
        <f>VLOOKUP(A148,'Variable Library'!A:D,4,FALSE)</f>
        <v>Enrichment (CRSP/Compustat Merged Database)</v>
      </c>
      <c r="F148" t="str">
        <f>VLOOKUP(A148,'Variable Library'!A:E,5,FALSE)</f>
        <v>Calculation</v>
      </c>
      <c r="G148">
        <v>3986</v>
      </c>
      <c r="H148">
        <v>8.3846950000000007</v>
      </c>
      <c r="I148" t="str">
        <f t="shared" si="2"/>
        <v>forward_one_month_ajexm</v>
      </c>
      <c r="J148" t="s">
        <v>545</v>
      </c>
    </row>
    <row r="149" spans="1:10" x14ac:dyDescent="0.25">
      <c r="A149" t="s">
        <v>394</v>
      </c>
      <c r="C149" t="str">
        <f>VLOOKUP(A149,'Variable Library'!A:D,3,FALSE)</f>
        <v>Forward PRCCM -- Price - Close - Monthly</v>
      </c>
      <c r="D149" t="str">
        <f>VLOOKUP(A149,'Variable Library'!A:D,2,FALSE)</f>
        <v>NUM</v>
      </c>
      <c r="E149" t="str">
        <f>VLOOKUP(A149,'Variable Library'!A:D,4,FALSE)</f>
        <v>Enrichment (CRSP/Compustat Merged Database)</v>
      </c>
      <c r="F149" t="str">
        <f>VLOOKUP(A149,'Variable Library'!A:E,5,FALSE)</f>
        <v>Calculation</v>
      </c>
      <c r="G149">
        <v>3990</v>
      </c>
      <c r="H149">
        <v>8.3931090000000008</v>
      </c>
      <c r="I149" t="str">
        <f t="shared" si="2"/>
        <v>forward_one_month_prccm</v>
      </c>
      <c r="J149" t="s">
        <v>545</v>
      </c>
    </row>
    <row r="150" spans="1:10" x14ac:dyDescent="0.25">
      <c r="A150" t="s">
        <v>393</v>
      </c>
      <c r="C150" t="str">
        <f>VLOOKUP(A150,'Variable Library'!A:D,3,FALSE)</f>
        <v>Forward TRFM -- Monthly Total Return Factor</v>
      </c>
      <c r="D150" t="str">
        <f>VLOOKUP(A150,'Variable Library'!A:D,2,FALSE)</f>
        <v>NUM</v>
      </c>
      <c r="E150" t="str">
        <f>VLOOKUP(A150,'Variable Library'!A:D,4,FALSE)</f>
        <v>Enrichment (CRSP/Compustat Merged Database)</v>
      </c>
      <c r="F150" t="str">
        <f>VLOOKUP(A150,'Variable Library'!A:E,5,FALSE)</f>
        <v>Calculation</v>
      </c>
      <c r="G150">
        <v>3990</v>
      </c>
      <c r="H150">
        <v>8.3931090000000008</v>
      </c>
      <c r="I150" t="str">
        <f t="shared" si="2"/>
        <v>forward_one_month_trfm</v>
      </c>
      <c r="J150" t="s">
        <v>545</v>
      </c>
    </row>
    <row r="151" spans="1:10" x14ac:dyDescent="0.25">
      <c r="A151" t="s">
        <v>125</v>
      </c>
      <c r="B151">
        <f>IFERROR(VLOOKUP(A151,Index!A:B,2,FALSE),"")</f>
        <v>66</v>
      </c>
      <c r="C151" t="str">
        <f>VLOOKUP(A151,'Variable Library'!A:D,3,FALSE)</f>
        <v>Past Return</v>
      </c>
      <c r="D151" t="str">
        <f>VLOOKUP(A151,'Variable Library'!A:D,2,FALSE)</f>
        <v>NUM</v>
      </c>
      <c r="E151" t="str">
        <f>VLOOKUP(A151,'Variable Library'!A:D,4,FALSE)</f>
        <v>Enrichment (CRSP/Compustat Merged Database)</v>
      </c>
      <c r="F151" t="str">
        <f>VLOOKUP(A151,'Variable Library'!A:E,5,FALSE)</f>
        <v>Dependent Variable</v>
      </c>
      <c r="G151">
        <v>47473</v>
      </c>
      <c r="H151">
        <v>99.861166999999995</v>
      </c>
      <c r="I151" t="str">
        <f t="shared" si="2"/>
        <v>past_twentyfive_month_return</v>
      </c>
      <c r="J151" t="s">
        <v>544</v>
      </c>
    </row>
    <row r="152" spans="1:10" x14ac:dyDescent="0.25">
      <c r="A152" t="s">
        <v>116</v>
      </c>
      <c r="B152">
        <f>IFERROR(VLOOKUP(A152,Index!A:B,2,FALSE),"")</f>
        <v>67</v>
      </c>
      <c r="C152" t="str">
        <f>VLOOKUP(A152,'Variable Library'!A:D,3,FALSE)</f>
        <v>Past Return</v>
      </c>
      <c r="D152" t="str">
        <f>VLOOKUP(A152,'Variable Library'!A:D,2,FALSE)</f>
        <v>NUM</v>
      </c>
      <c r="E152" t="str">
        <f>VLOOKUP(A152,'Variable Library'!A:D,4,FALSE)</f>
        <v>Enrichment (CRSP/Compustat Merged Database)</v>
      </c>
      <c r="F152" t="str">
        <f>VLOOKUP(A152,'Variable Library'!A:E,5,FALSE)</f>
        <v>Dependent Variable</v>
      </c>
      <c r="G152">
        <v>47479</v>
      </c>
      <c r="H152">
        <v>99.873788000000005</v>
      </c>
      <c r="I152" t="str">
        <f t="shared" si="2"/>
        <v>past_twentysix_month_return</v>
      </c>
      <c r="J152" t="s">
        <v>544</v>
      </c>
    </row>
    <row r="153" spans="1:10" x14ac:dyDescent="0.25">
      <c r="A153" t="s">
        <v>389</v>
      </c>
      <c r="C153" t="str">
        <f>VLOOKUP(A153,'Variable Library'!A:D,3,FALSE)</f>
        <v>Past AJEXM -- Cumulative Adjustment Factor - Ex Date -Monthly</v>
      </c>
      <c r="D153" t="str">
        <f>VLOOKUP(A153,'Variable Library'!A:D,2,FALSE)</f>
        <v>NUM</v>
      </c>
      <c r="E153" t="str">
        <f>VLOOKUP(A153,'Variable Library'!A:D,4,FALSE)</f>
        <v>Enrichment (CRSP/Compustat Merged Database)</v>
      </c>
      <c r="F153" t="str">
        <f>VLOOKUP(A153,'Variable Library'!A:E,5,FALSE)</f>
        <v>Calculation</v>
      </c>
      <c r="G153">
        <v>7746</v>
      </c>
      <c r="H153">
        <v>16.293990000000001</v>
      </c>
      <c r="I153" t="str">
        <f t="shared" si="2"/>
        <v>past_two_month_ajexm</v>
      </c>
      <c r="J153" t="s">
        <v>545</v>
      </c>
    </row>
    <row r="154" spans="1:10" x14ac:dyDescent="0.25">
      <c r="A154" t="s">
        <v>390</v>
      </c>
      <c r="C154" t="str">
        <f>VLOOKUP(A154,'Variable Library'!A:D,3,FALSE)</f>
        <v>Past PRCCM -- Price - Close - Monthly</v>
      </c>
      <c r="D154" t="str">
        <f>VLOOKUP(A154,'Variable Library'!A:D,2,FALSE)</f>
        <v>NUM</v>
      </c>
      <c r="E154" t="str">
        <f>VLOOKUP(A154,'Variable Library'!A:D,4,FALSE)</f>
        <v>Enrichment (CRSP/Compustat Merged Database)</v>
      </c>
      <c r="F154" t="str">
        <f>VLOOKUP(A154,'Variable Library'!A:E,5,FALSE)</f>
        <v>Calculation</v>
      </c>
      <c r="G154">
        <v>7746</v>
      </c>
      <c r="H154">
        <v>16.293990000000001</v>
      </c>
      <c r="I154" t="str">
        <f t="shared" si="2"/>
        <v>past_two_month_prccm</v>
      </c>
      <c r="J154" t="s">
        <v>545</v>
      </c>
    </row>
    <row r="155" spans="1:10" x14ac:dyDescent="0.25">
      <c r="A155" t="s">
        <v>388</v>
      </c>
      <c r="C155" t="str">
        <f>VLOOKUP(A155,'Variable Library'!A:D,3,FALSE)</f>
        <v>Past TRFM -- Monthly Total Return Factor</v>
      </c>
      <c r="D155" t="str">
        <f>VLOOKUP(A155,'Variable Library'!A:D,2,FALSE)</f>
        <v>NUM</v>
      </c>
      <c r="E155" t="str">
        <f>VLOOKUP(A155,'Variable Library'!A:D,4,FALSE)</f>
        <v>Enrichment (CRSP/Compustat Merged Database)</v>
      </c>
      <c r="F155" t="str">
        <f>VLOOKUP(A155,'Variable Library'!A:E,5,FALSE)</f>
        <v>Calculation</v>
      </c>
      <c r="G155">
        <v>7747</v>
      </c>
      <c r="H155">
        <v>16.296094</v>
      </c>
      <c r="I155" t="str">
        <f t="shared" si="2"/>
        <v>past_two_month_trfm</v>
      </c>
      <c r="J155" t="s">
        <v>545</v>
      </c>
    </row>
    <row r="156" spans="1:10" x14ac:dyDescent="0.25">
      <c r="A156" t="s">
        <v>105</v>
      </c>
      <c r="B156">
        <f>IFERROR(VLOOKUP(A156,Index!A:B,2,FALSE),"")</f>
        <v>68</v>
      </c>
      <c r="C156" t="str">
        <f>VLOOKUP(A156,'Variable Library'!A:D,3,FALSE)</f>
        <v>Past Return</v>
      </c>
      <c r="D156" t="str">
        <f>VLOOKUP(A156,'Variable Library'!A:D,2,FALSE)</f>
        <v>NUM</v>
      </c>
      <c r="E156" t="str">
        <f>VLOOKUP(A156,'Variable Library'!A:D,4,FALSE)</f>
        <v>Enrichment (CRSP/Compustat Merged Database)</v>
      </c>
      <c r="F156" t="str">
        <f>VLOOKUP(A156,'Variable Library'!A:E,5,FALSE)</f>
        <v>Dependent Variable</v>
      </c>
      <c r="G156">
        <v>47485</v>
      </c>
      <c r="H156">
        <v>99.886409</v>
      </c>
      <c r="I156" t="str">
        <f t="shared" si="2"/>
        <v>past_twentyseven_month_return</v>
      </c>
      <c r="J156" t="s">
        <v>544</v>
      </c>
    </row>
    <row r="157" spans="1:10" x14ac:dyDescent="0.25">
      <c r="A157" t="s">
        <v>386</v>
      </c>
      <c r="C157" t="str">
        <f>VLOOKUP(A157,'Variable Library'!A:D,3,FALSE)</f>
        <v>Forward AJEXM -- Cumulative Adjustment Factor - Ex Date -Monthly</v>
      </c>
      <c r="D157" t="str">
        <f>VLOOKUP(A157,'Variable Library'!A:D,2,FALSE)</f>
        <v>NUM</v>
      </c>
      <c r="E157" t="str">
        <f>VLOOKUP(A157,'Variable Library'!A:D,4,FALSE)</f>
        <v>Enrichment (CRSP/Compustat Merged Database)</v>
      </c>
      <c r="F157" t="str">
        <f>VLOOKUP(A157,'Variable Library'!A:E,5,FALSE)</f>
        <v>Calculation</v>
      </c>
      <c r="G157">
        <v>7999</v>
      </c>
      <c r="H157">
        <v>16.826184999999999</v>
      </c>
      <c r="I157" t="str">
        <f t="shared" si="2"/>
        <v>forward_two_month_ajexm</v>
      </c>
      <c r="J157" t="s">
        <v>545</v>
      </c>
    </row>
    <row r="158" spans="1:10" x14ac:dyDescent="0.25">
      <c r="A158" t="s">
        <v>384</v>
      </c>
      <c r="C158" t="str">
        <f>VLOOKUP(A158,'Variable Library'!A:D,3,FALSE)</f>
        <v>Forward PRCCM -- Price - Close - Monthly</v>
      </c>
      <c r="D158" t="str">
        <f>VLOOKUP(A158,'Variable Library'!A:D,2,FALSE)</f>
        <v>NUM</v>
      </c>
      <c r="E158" t="str">
        <f>VLOOKUP(A158,'Variable Library'!A:D,4,FALSE)</f>
        <v>Enrichment (CRSP/Compustat Merged Database)</v>
      </c>
      <c r="F158" t="str">
        <f>VLOOKUP(A158,'Variable Library'!A:E,5,FALSE)</f>
        <v>Calculation</v>
      </c>
      <c r="G158">
        <v>8003</v>
      </c>
      <c r="H158">
        <v>16.834599000000001</v>
      </c>
      <c r="I158" t="str">
        <f t="shared" si="2"/>
        <v>forward_two_month_prccm</v>
      </c>
      <c r="J158" t="s">
        <v>545</v>
      </c>
    </row>
    <row r="159" spans="1:10" x14ac:dyDescent="0.25">
      <c r="A159" t="s">
        <v>385</v>
      </c>
      <c r="C159" t="str">
        <f>VLOOKUP(A159,'Variable Library'!A:D,3,FALSE)</f>
        <v>Forward TRFM -- Monthly Total Return Factor</v>
      </c>
      <c r="D159" t="str">
        <f>VLOOKUP(A159,'Variable Library'!A:D,2,FALSE)</f>
        <v>NUM</v>
      </c>
      <c r="E159" t="str">
        <f>VLOOKUP(A159,'Variable Library'!A:D,4,FALSE)</f>
        <v>Enrichment (CRSP/Compustat Merged Database)</v>
      </c>
      <c r="F159" t="str">
        <f>VLOOKUP(A159,'Variable Library'!A:E,5,FALSE)</f>
        <v>Calculation</v>
      </c>
      <c r="G159">
        <v>8003</v>
      </c>
      <c r="H159">
        <v>16.834599000000001</v>
      </c>
      <c r="I159" t="str">
        <f t="shared" si="2"/>
        <v>forward_two_month_trfm</v>
      </c>
      <c r="J159" t="s">
        <v>545</v>
      </c>
    </row>
    <row r="160" spans="1:10" x14ac:dyDescent="0.25">
      <c r="A160" t="s">
        <v>93</v>
      </c>
      <c r="B160">
        <f>IFERROR(VLOOKUP(A160,Index!A:B,2,FALSE),"")</f>
        <v>69</v>
      </c>
      <c r="C160" t="str">
        <f>VLOOKUP(A160,'Variable Library'!A:D,3,FALSE)</f>
        <v>Past Return</v>
      </c>
      <c r="D160" t="str">
        <f>VLOOKUP(A160,'Variable Library'!A:D,2,FALSE)</f>
        <v>NUM</v>
      </c>
      <c r="E160" t="str">
        <f>VLOOKUP(A160,'Variable Library'!A:D,4,FALSE)</f>
        <v>Enrichment (CRSP/Compustat Merged Database)</v>
      </c>
      <c r="F160" t="str">
        <f>VLOOKUP(A160,'Variable Library'!A:E,5,FALSE)</f>
        <v>Dependent Variable</v>
      </c>
      <c r="G160">
        <v>47491</v>
      </c>
      <c r="H160">
        <v>99.899029999999996</v>
      </c>
      <c r="I160" t="str">
        <f t="shared" si="2"/>
        <v>past_twentyeight_month_return</v>
      </c>
      <c r="J160" t="s">
        <v>544</v>
      </c>
    </row>
    <row r="161" spans="1:10" x14ac:dyDescent="0.25">
      <c r="A161" t="s">
        <v>382</v>
      </c>
      <c r="C161" t="str">
        <f>VLOOKUP(A161,'Variable Library'!A:D,3,FALSE)</f>
        <v>Official Ticker Symbol</v>
      </c>
      <c r="D161" t="str">
        <f>VLOOKUP(A161,'Variable Library'!A:D,2,FALSE)</f>
        <v>CHAR</v>
      </c>
      <c r="E161" t="str">
        <f>VLOOKUP(A161,'Variable Library'!A:D,4,FALSE)</f>
        <v>Recommendations - Summary Statistics</v>
      </c>
      <c r="F161" t="str">
        <f>VLOOKUP(A161,'Variable Library'!A:E,5,FALSE)</f>
        <v>Unique Identifier</v>
      </c>
      <c r="G161">
        <v>8880</v>
      </c>
      <c r="H161">
        <v>18.679400000000001</v>
      </c>
      <c r="I161" t="str">
        <f t="shared" si="2"/>
        <v>oftic</v>
      </c>
      <c r="J161" t="s">
        <v>545</v>
      </c>
    </row>
    <row r="162" spans="1:10" x14ac:dyDescent="0.25">
      <c r="A162" t="s">
        <v>374</v>
      </c>
      <c r="C162" t="str">
        <f>VLOOKUP(A162,'Variable Library'!A:D,3,FALSE)</f>
        <v>IBES Ticker Symbol</v>
      </c>
      <c r="D162" t="str">
        <f>VLOOKUP(A162,'Variable Library'!A:D,2,FALSE)</f>
        <v>CHAR</v>
      </c>
      <c r="E162" t="str">
        <f>VLOOKUP(A162,'Variable Library'!A:D,4,FALSE)</f>
        <v>Recommendations - Summary Statistics</v>
      </c>
      <c r="F162" t="str">
        <f>VLOOKUP(A162,'Variable Library'!A:E,5,FALSE)</f>
        <v>Unique Identifier</v>
      </c>
      <c r="G162">
        <v>8880</v>
      </c>
      <c r="H162">
        <v>18.679400000000001</v>
      </c>
      <c r="I162" t="str">
        <f t="shared" si="2"/>
        <v>ticker</v>
      </c>
      <c r="J162" t="s">
        <v>545</v>
      </c>
    </row>
    <row r="163" spans="1:10" x14ac:dyDescent="0.25">
      <c r="A163" t="s">
        <v>370</v>
      </c>
      <c r="C163" t="str">
        <f>VLOOKUP(A163,'Variable Library'!A:D,3,FALSE)</f>
        <v>CUSIP</v>
      </c>
      <c r="D163" t="str">
        <f>VLOOKUP(A163,'Variable Library'!A:D,2,FALSE)</f>
        <v>CHAR</v>
      </c>
      <c r="E163" t="str">
        <f>VLOOKUP(A163,'Variable Library'!A:D,4,FALSE)</f>
        <v>CRSP/Compustat Merged Database - Security Monthly</v>
      </c>
      <c r="F163" t="str">
        <f>VLOOKUP(A163,'Variable Library'!A:E,5,FALSE)</f>
        <v>Reference (Description)</v>
      </c>
      <c r="G163">
        <v>8880</v>
      </c>
      <c r="H163">
        <v>18.679400000000001</v>
      </c>
      <c r="I163" t="str">
        <f t="shared" si="2"/>
        <v>cusip</v>
      </c>
      <c r="J163" t="s">
        <v>545</v>
      </c>
    </row>
    <row r="164" spans="1:10" x14ac:dyDescent="0.25">
      <c r="A164" t="s">
        <v>381</v>
      </c>
      <c r="C164" t="str">
        <f>VLOOKUP(A164,'Variable Library'!A:D,3,FALSE)</f>
        <v>Company Name</v>
      </c>
      <c r="D164" t="str">
        <f>VLOOKUP(A164,'Variable Library'!A:D,2,FALSE)</f>
        <v>CHAR</v>
      </c>
      <c r="E164" t="str">
        <f>VLOOKUP(A164,'Variable Library'!A:D,4,FALSE)</f>
        <v>Recommendations - Summary Statistics</v>
      </c>
      <c r="F164" t="str">
        <f>VLOOKUP(A164,'Variable Library'!A:E,5,FALSE)</f>
        <v>Reference (Description)</v>
      </c>
      <c r="G164">
        <v>8880</v>
      </c>
      <c r="H164">
        <v>18.679400000000001</v>
      </c>
      <c r="I164" t="str">
        <f t="shared" si="2"/>
        <v>cname</v>
      </c>
      <c r="J164" t="s">
        <v>545</v>
      </c>
    </row>
    <row r="165" spans="1:10" x14ac:dyDescent="0.25">
      <c r="A165" t="s">
        <v>380</v>
      </c>
      <c r="C165" t="str">
        <f>VLOOKUP(A165,'Variable Library'!A:D,3,FALSE)</f>
        <v>IBES Statistical Period, SAS Format</v>
      </c>
      <c r="D165" t="str">
        <f>VLOOKUP(A165,'Variable Library'!A:D,2,FALSE)</f>
        <v>NUM</v>
      </c>
      <c r="E165" t="str">
        <f>VLOOKUP(A165,'Variable Library'!A:D,4,FALSE)</f>
        <v>Recommendations - Summary Statistics</v>
      </c>
      <c r="F165" t="str">
        <f>VLOOKUP(A165,'Variable Library'!A:E,5,FALSE)</f>
        <v>Reference (Date)</v>
      </c>
      <c r="G165">
        <v>8880</v>
      </c>
      <c r="H165">
        <v>18.679400000000001</v>
      </c>
      <c r="I165" t="str">
        <f t="shared" si="2"/>
        <v>statpers</v>
      </c>
      <c r="J165" t="s">
        <v>545</v>
      </c>
    </row>
    <row r="166" spans="1:10" x14ac:dyDescent="0.25">
      <c r="A166" t="s">
        <v>86</v>
      </c>
      <c r="B166">
        <f>IFERROR(VLOOKUP(A166,Index!A:B,2,FALSE),"")</f>
        <v>70</v>
      </c>
      <c r="C166" t="str">
        <f>VLOOKUP(A166,'Variable Library'!A:D,3,FALSE)</f>
        <v>Past Return</v>
      </c>
      <c r="D166" t="str">
        <f>VLOOKUP(A166,'Variable Library'!A:D,2,FALSE)</f>
        <v>NUM</v>
      </c>
      <c r="E166" t="str">
        <f>VLOOKUP(A166,'Variable Library'!A:D,4,FALSE)</f>
        <v>Enrichment (CRSP/Compustat Merged Database)</v>
      </c>
      <c r="F166" t="str">
        <f>VLOOKUP(A166,'Variable Library'!A:E,5,FALSE)</f>
        <v>Dependent Variable</v>
      </c>
      <c r="G166">
        <v>47497</v>
      </c>
      <c r="H166">
        <v>99.911651000000006</v>
      </c>
      <c r="I166" t="str">
        <f t="shared" si="2"/>
        <v>past_twentynine_month_return</v>
      </c>
      <c r="J166" t="s">
        <v>544</v>
      </c>
    </row>
    <row r="167" spans="1:10" x14ac:dyDescent="0.25">
      <c r="A167" t="s">
        <v>79</v>
      </c>
      <c r="B167">
        <f>IFERROR(VLOOKUP(A167,Index!A:B,2,FALSE),"")</f>
        <v>71</v>
      </c>
      <c r="C167" t="str">
        <f>VLOOKUP(A167,'Variable Library'!A:D,3,FALSE)</f>
        <v>Past Return</v>
      </c>
      <c r="D167" t="str">
        <f>VLOOKUP(A167,'Variable Library'!A:D,2,FALSE)</f>
        <v>NUM</v>
      </c>
      <c r="E167" t="str">
        <f>VLOOKUP(A167,'Variable Library'!A:D,4,FALSE)</f>
        <v>Enrichment (CRSP/Compustat Merged Database)</v>
      </c>
      <c r="F167" t="str">
        <f>VLOOKUP(A167,'Variable Library'!A:E,5,FALSE)</f>
        <v>Dependent Variable</v>
      </c>
      <c r="G167">
        <v>47503</v>
      </c>
      <c r="H167">
        <v>99.924272999999999</v>
      </c>
      <c r="I167" t="str">
        <f t="shared" si="2"/>
        <v>past_thirty_month_return</v>
      </c>
      <c r="J167" t="s">
        <v>544</v>
      </c>
    </row>
    <row r="168" spans="1:10" x14ac:dyDescent="0.25">
      <c r="A168" t="s">
        <v>73</v>
      </c>
      <c r="B168">
        <f>IFERROR(VLOOKUP(A168,Index!A:B,2,FALSE),"")</f>
        <v>72</v>
      </c>
      <c r="C168" t="str">
        <f>VLOOKUP(A168,'Variable Library'!A:D,3,FALSE)</f>
        <v>Past Return</v>
      </c>
      <c r="D168" t="str">
        <f>VLOOKUP(A168,'Variable Library'!A:D,2,FALSE)</f>
        <v>NUM</v>
      </c>
      <c r="E168" t="str">
        <f>VLOOKUP(A168,'Variable Library'!A:D,4,FALSE)</f>
        <v>Enrichment (CRSP/Compustat Merged Database)</v>
      </c>
      <c r="F168" t="str">
        <f>VLOOKUP(A168,'Variable Library'!A:E,5,FALSE)</f>
        <v>Dependent Variable</v>
      </c>
      <c r="G168">
        <v>47509</v>
      </c>
      <c r="H168">
        <v>99.936893999999995</v>
      </c>
      <c r="I168" t="str">
        <f t="shared" si="2"/>
        <v>past_thirtyone_month_return</v>
      </c>
      <c r="J168" t="s">
        <v>544</v>
      </c>
    </row>
    <row r="169" spans="1:10" x14ac:dyDescent="0.25">
      <c r="A169" t="s">
        <v>65</v>
      </c>
      <c r="B169">
        <f>IFERROR(VLOOKUP(A169,Index!A:B,2,FALSE),"")</f>
        <v>73</v>
      </c>
      <c r="C169" t="str">
        <f>VLOOKUP(A169,'Variable Library'!A:D,3,FALSE)</f>
        <v>Past Return</v>
      </c>
      <c r="D169" t="str">
        <f>VLOOKUP(A169,'Variable Library'!A:D,2,FALSE)</f>
        <v>NUM</v>
      </c>
      <c r="E169" t="str">
        <f>VLOOKUP(A169,'Variable Library'!A:D,4,FALSE)</f>
        <v>Enrichment (CRSP/Compustat Merged Database)</v>
      </c>
      <c r="F169" t="str">
        <f>VLOOKUP(A169,'Variable Library'!A:E,5,FALSE)</f>
        <v>Dependent Variable</v>
      </c>
      <c r="G169">
        <v>47515</v>
      </c>
      <c r="H169">
        <v>99.949515000000005</v>
      </c>
      <c r="I169" t="str">
        <f t="shared" si="2"/>
        <v>past_thirtytwo_month_return</v>
      </c>
      <c r="J169" t="s">
        <v>544</v>
      </c>
    </row>
    <row r="170" spans="1:10" x14ac:dyDescent="0.25">
      <c r="A170" t="s">
        <v>52</v>
      </c>
      <c r="B170">
        <f>IFERROR(VLOOKUP(A170,Index!A:B,2,FALSE),"")</f>
        <v>74</v>
      </c>
      <c r="C170" t="str">
        <f>VLOOKUP(A170,'Variable Library'!A:D,3,FALSE)</f>
        <v>Past Return</v>
      </c>
      <c r="D170" t="str">
        <f>VLOOKUP(A170,'Variable Library'!A:D,2,FALSE)</f>
        <v>NUM</v>
      </c>
      <c r="E170" t="str">
        <f>VLOOKUP(A170,'Variable Library'!A:D,4,FALSE)</f>
        <v>Enrichment (CRSP/Compustat Merged Database)</v>
      </c>
      <c r="F170" t="str">
        <f>VLOOKUP(A170,'Variable Library'!A:E,5,FALSE)</f>
        <v>Dependent Variable</v>
      </c>
      <c r="G170">
        <v>47521</v>
      </c>
      <c r="H170">
        <v>99.962136000000001</v>
      </c>
      <c r="I170" t="str">
        <f t="shared" si="2"/>
        <v>past_thirtythree_month_return</v>
      </c>
      <c r="J170" t="s">
        <v>544</v>
      </c>
    </row>
    <row r="171" spans="1:10" x14ac:dyDescent="0.25">
      <c r="A171" t="s">
        <v>42</v>
      </c>
      <c r="B171">
        <f>IFERROR(VLOOKUP(A171,Index!A:B,2,FALSE),"")</f>
        <v>75</v>
      </c>
      <c r="C171" t="str">
        <f>VLOOKUP(A171,'Variable Library'!A:D,3,FALSE)</f>
        <v>Past Return</v>
      </c>
      <c r="D171" t="str">
        <f>VLOOKUP(A171,'Variable Library'!A:D,2,FALSE)</f>
        <v>NUM</v>
      </c>
      <c r="E171" t="str">
        <f>VLOOKUP(A171,'Variable Library'!A:D,4,FALSE)</f>
        <v>Enrichment (CRSP/Compustat Merged Database)</v>
      </c>
      <c r="F171" t="str">
        <f>VLOOKUP(A171,'Variable Library'!A:E,5,FALSE)</f>
        <v>Dependent Variable</v>
      </c>
      <c r="G171">
        <v>47527</v>
      </c>
      <c r="H171">
        <v>99.974757999999994</v>
      </c>
      <c r="I171" t="str">
        <f t="shared" si="2"/>
        <v>past_thirtyfour_month_return</v>
      </c>
      <c r="J171" t="s">
        <v>544</v>
      </c>
    </row>
    <row r="172" spans="1:10" x14ac:dyDescent="0.25">
      <c r="A172" t="s">
        <v>36</v>
      </c>
      <c r="B172">
        <f>IFERROR(VLOOKUP(A172,Index!A:B,2,FALSE),"")</f>
        <v>76</v>
      </c>
      <c r="C172" t="str">
        <f>VLOOKUP(A172,'Variable Library'!A:D,3,FALSE)</f>
        <v>Past Return</v>
      </c>
      <c r="D172" t="str">
        <f>VLOOKUP(A172,'Variable Library'!A:D,2,FALSE)</f>
        <v>NUM</v>
      </c>
      <c r="E172" t="str">
        <f>VLOOKUP(A172,'Variable Library'!A:D,4,FALSE)</f>
        <v>Enrichment (CRSP/Compustat Merged Database)</v>
      </c>
      <c r="F172" t="str">
        <f>VLOOKUP(A172,'Variable Library'!A:E,5,FALSE)</f>
        <v>Dependent Variable</v>
      </c>
      <c r="G172">
        <v>47533</v>
      </c>
      <c r="H172">
        <v>99.987379000000004</v>
      </c>
      <c r="I172" t="str">
        <f t="shared" si="2"/>
        <v>past_thirtyfive_month_return</v>
      </c>
      <c r="J172" t="s">
        <v>544</v>
      </c>
    </row>
    <row r="173" spans="1:10" x14ac:dyDescent="0.25">
      <c r="A173" t="s">
        <v>29</v>
      </c>
      <c r="B173">
        <f>IFERROR(VLOOKUP(A173,Index!A:B,2,FALSE),"")</f>
        <v>77</v>
      </c>
      <c r="C173" t="str">
        <f>VLOOKUP(A173,'Variable Library'!A:D,3,FALSE)</f>
        <v>Past Return</v>
      </c>
      <c r="D173" t="str">
        <f>VLOOKUP(A173,'Variable Library'!A:D,2,FALSE)</f>
        <v>NUM</v>
      </c>
      <c r="E173" t="str">
        <f>VLOOKUP(A173,'Variable Library'!A:D,4,FALSE)</f>
        <v>Enrichment (CRSP/Compustat Merged Database)</v>
      </c>
      <c r="F173" t="str">
        <f>VLOOKUP(A173,'Variable Library'!A:E,5,FALSE)</f>
        <v>Dependent Variable</v>
      </c>
      <c r="G173">
        <v>47539</v>
      </c>
      <c r="H173">
        <v>100</v>
      </c>
      <c r="I173" t="str">
        <f t="shared" si="2"/>
        <v>past_thirtysix_month_return</v>
      </c>
      <c r="J173" t="s">
        <v>544</v>
      </c>
    </row>
    <row r="174" spans="1:10" x14ac:dyDescent="0.25">
      <c r="A174" t="s">
        <v>447</v>
      </c>
      <c r="B174">
        <f>IFERROR(VLOOKUP(A174,Index!A:B,2,FALSE),"")</f>
        <v>78</v>
      </c>
      <c r="C174" t="str">
        <f>VLOOKUP(A174,'Variable Library'!A:D,3,FALSE)</f>
        <v>Accruals/Average Assets</v>
      </c>
      <c r="D174" t="str">
        <f>VLOOKUP(A174,'Variable Library'!A:D,2,FALSE)</f>
        <v>NUM</v>
      </c>
      <c r="E174" t="str">
        <f>VLOOKUP(A174,'Variable Library'!A:D,4,FALSE)</f>
        <v>Financial Ratios Firm Level by WRDS</v>
      </c>
      <c r="F174" t="str">
        <f>VLOOKUP(A174,'Variable Library'!A:E,5,FALSE)</f>
        <v>Metric</v>
      </c>
      <c r="G174">
        <v>222</v>
      </c>
      <c r="H174">
        <v>0.46698499999999998</v>
      </c>
      <c r="I174" t="str">
        <f t="shared" si="2"/>
        <v>accrual</v>
      </c>
      <c r="J174" t="s">
        <v>544</v>
      </c>
    </row>
    <row r="175" spans="1:10" x14ac:dyDescent="0.25">
      <c r="A175" t="s">
        <v>406</v>
      </c>
      <c r="B175">
        <f>IFERROR(VLOOKUP(A175,Index!A:B,2,FALSE),"")</f>
        <v>79</v>
      </c>
      <c r="C175" t="str">
        <f>VLOOKUP(A175,'Variable Library'!A:D,3,FALSE)</f>
        <v>Avertising Expenses/Sales</v>
      </c>
      <c r="D175" t="str">
        <f>VLOOKUP(A175,'Variable Library'!A:D,2,FALSE)</f>
        <v>NUM</v>
      </c>
      <c r="E175" t="str">
        <f>VLOOKUP(A175,'Variable Library'!A:D,4,FALSE)</f>
        <v>Financial Ratios Firm Level by WRDS</v>
      </c>
      <c r="F175" t="str">
        <f>VLOOKUP(A175,'Variable Library'!A:E,5,FALSE)</f>
        <v>Metric</v>
      </c>
      <c r="G175">
        <v>1832</v>
      </c>
      <c r="H175">
        <v>3.8536779999999999</v>
      </c>
      <c r="I175" t="str">
        <f t="shared" si="2"/>
        <v>adv_sale</v>
      </c>
      <c r="J175" t="s">
        <v>544</v>
      </c>
    </row>
    <row r="176" spans="1:10" x14ac:dyDescent="0.25">
      <c r="A176" t="s">
        <v>443</v>
      </c>
      <c r="B176">
        <f>IFERROR(VLOOKUP(A176,Index!A:B,2,FALSE),"")</f>
        <v>80</v>
      </c>
      <c r="C176" t="str">
        <f>VLOOKUP(A176,'Variable Library'!A:D,3,FALSE)</f>
        <v>After-tax Return on Average Common Equity</v>
      </c>
      <c r="D176" t="str">
        <f>VLOOKUP(A176,'Variable Library'!A:D,2,FALSE)</f>
        <v>NUM</v>
      </c>
      <c r="E176" t="str">
        <f>VLOOKUP(A176,'Variable Library'!A:D,4,FALSE)</f>
        <v>Financial Ratios Firm Level by WRDS</v>
      </c>
      <c r="F176" t="str">
        <f>VLOOKUP(A176,'Variable Library'!A:E,5,FALSE)</f>
        <v>Metric</v>
      </c>
      <c r="G176">
        <v>275</v>
      </c>
      <c r="H176">
        <v>0.57847199999999999</v>
      </c>
      <c r="I176" t="str">
        <f t="shared" si="2"/>
        <v>aftret_eq</v>
      </c>
      <c r="J176" t="s">
        <v>544</v>
      </c>
    </row>
    <row r="177" spans="1:10" x14ac:dyDescent="0.25">
      <c r="A177" t="s">
        <v>445</v>
      </c>
      <c r="B177">
        <f>IFERROR(VLOOKUP(A177,Index!A:B,2,FALSE),"")</f>
        <v>81</v>
      </c>
      <c r="C177" t="str">
        <f>VLOOKUP(A177,'Variable Library'!A:D,3,FALSE)</f>
        <v>After-tax Return on Total Stockholders Equity</v>
      </c>
      <c r="D177" t="str">
        <f>VLOOKUP(A177,'Variable Library'!A:D,2,FALSE)</f>
        <v>NUM</v>
      </c>
      <c r="E177" t="str">
        <f>VLOOKUP(A177,'Variable Library'!A:D,4,FALSE)</f>
        <v>Financial Ratios Firm Level by WRDS</v>
      </c>
      <c r="F177" t="str">
        <f>VLOOKUP(A177,'Variable Library'!A:E,5,FALSE)</f>
        <v>Metric</v>
      </c>
      <c r="G177">
        <v>246</v>
      </c>
      <c r="H177">
        <v>0.51746999999999999</v>
      </c>
      <c r="I177" t="str">
        <f t="shared" si="2"/>
        <v>aftret_equity</v>
      </c>
      <c r="J177" t="s">
        <v>544</v>
      </c>
    </row>
    <row r="178" spans="1:10" x14ac:dyDescent="0.25">
      <c r="A178" t="s">
        <v>427</v>
      </c>
      <c r="B178">
        <f>IFERROR(VLOOKUP(A178,Index!A:B,2,FALSE),"")</f>
        <v>82</v>
      </c>
      <c r="C178" t="str">
        <f>VLOOKUP(A178,'Variable Library'!A:D,3,FALSE)</f>
        <v>After-tax Return on Invested Capital</v>
      </c>
      <c r="D178" t="str">
        <f>VLOOKUP(A178,'Variable Library'!A:D,2,FALSE)</f>
        <v>NUM</v>
      </c>
      <c r="E178" t="str">
        <f>VLOOKUP(A178,'Variable Library'!A:D,4,FALSE)</f>
        <v>Financial Ratios Firm Level by WRDS</v>
      </c>
      <c r="F178" t="str">
        <f>VLOOKUP(A178,'Variable Library'!A:E,5,FALSE)</f>
        <v>Metric</v>
      </c>
      <c r="G178">
        <v>734</v>
      </c>
      <c r="H178">
        <v>1.543995</v>
      </c>
      <c r="I178" t="str">
        <f t="shared" si="2"/>
        <v>aftret_invcapx</v>
      </c>
      <c r="J178" t="s">
        <v>544</v>
      </c>
    </row>
    <row r="179" spans="1:10" x14ac:dyDescent="0.25">
      <c r="A179" t="s">
        <v>412</v>
      </c>
      <c r="B179">
        <f>IFERROR(VLOOKUP(A179,Index!A:B,2,FALSE),"")</f>
        <v>83</v>
      </c>
      <c r="C179" t="str">
        <f>VLOOKUP(A179,'Variable Library'!A:D,3,FALSE)</f>
        <v>Asset Turnover</v>
      </c>
      <c r="D179" t="str">
        <f>VLOOKUP(A179,'Variable Library'!A:D,2,FALSE)</f>
        <v>NUM</v>
      </c>
      <c r="E179" t="str">
        <f>VLOOKUP(A179,'Variable Library'!A:D,4,FALSE)</f>
        <v>Financial Ratios Firm Level by WRDS</v>
      </c>
      <c r="F179" t="str">
        <f>VLOOKUP(A179,'Variable Library'!A:E,5,FALSE)</f>
        <v>Metric</v>
      </c>
      <c r="G179">
        <v>1702</v>
      </c>
      <c r="H179">
        <v>3.5802179999999999</v>
      </c>
      <c r="I179" t="str">
        <f t="shared" si="2"/>
        <v>at_turn</v>
      </c>
      <c r="J179" t="s">
        <v>544</v>
      </c>
    </row>
    <row r="180" spans="1:10" x14ac:dyDescent="0.25">
      <c r="A180" t="s">
        <v>409</v>
      </c>
      <c r="B180">
        <f>IFERROR(VLOOKUP(A180,Index!A:B,2,FALSE),"")</f>
        <v>84</v>
      </c>
      <c r="C180" t="str">
        <f>VLOOKUP(A180,'Variable Library'!A:D,3,FALSE)</f>
        <v>Book/Market</v>
      </c>
      <c r="D180" t="str">
        <f>VLOOKUP(A180,'Variable Library'!A:D,2,FALSE)</f>
        <v>NUM</v>
      </c>
      <c r="E180" t="str">
        <f>VLOOKUP(A180,'Variable Library'!A:D,4,FALSE)</f>
        <v>Financial Ratios Firm Level by WRDS</v>
      </c>
      <c r="F180" t="str">
        <f>VLOOKUP(A180,'Variable Library'!A:E,5,FALSE)</f>
        <v>Metric</v>
      </c>
      <c r="G180">
        <v>1805</v>
      </c>
      <c r="H180">
        <v>3.7968829999999998</v>
      </c>
      <c r="I180" t="str">
        <f t="shared" si="2"/>
        <v>bm</v>
      </c>
      <c r="J180" t="s">
        <v>544</v>
      </c>
    </row>
    <row r="181" spans="1:10" x14ac:dyDescent="0.25">
      <c r="A181" t="s">
        <v>403</v>
      </c>
      <c r="B181">
        <f>IFERROR(VLOOKUP(A181,Index!A:B,2,FALSE),"")</f>
        <v>85</v>
      </c>
      <c r="C181" t="str">
        <f>VLOOKUP(A181,'Variable Library'!A:D,3,FALSE)</f>
        <v>Shillers Cyclically Adjusted P/E Ratio</v>
      </c>
      <c r="D181" t="str">
        <f>VLOOKUP(A181,'Variable Library'!A:D,2,FALSE)</f>
        <v>NUM</v>
      </c>
      <c r="E181" t="str">
        <f>VLOOKUP(A181,'Variable Library'!A:D,4,FALSE)</f>
        <v>Financial Ratios Firm Level by WRDS</v>
      </c>
      <c r="F181" t="str">
        <f>VLOOKUP(A181,'Variable Library'!A:E,5,FALSE)</f>
        <v>Metric</v>
      </c>
      <c r="G181">
        <v>2212</v>
      </c>
      <c r="H181">
        <v>4.653022</v>
      </c>
      <c r="I181" t="str">
        <f t="shared" si="2"/>
        <v>capei</v>
      </c>
      <c r="J181" t="s">
        <v>544</v>
      </c>
    </row>
    <row r="182" spans="1:10" x14ac:dyDescent="0.25">
      <c r="A182" t="s">
        <v>440</v>
      </c>
      <c r="B182">
        <f>IFERROR(VLOOKUP(A182,Index!A:B,2,FALSE),"")</f>
        <v>86</v>
      </c>
      <c r="C182" t="str">
        <f>VLOOKUP(A182,'Variable Library'!A:D,3,FALSE)</f>
        <v>Capitalization Ratio</v>
      </c>
      <c r="D182" t="str">
        <f>VLOOKUP(A182,'Variable Library'!A:D,2,FALSE)</f>
        <v>NUM</v>
      </c>
      <c r="E182" t="str">
        <f>VLOOKUP(A182,'Variable Library'!A:D,4,FALSE)</f>
        <v>Financial Ratios Firm Level by WRDS</v>
      </c>
      <c r="F182" t="str">
        <f>VLOOKUP(A182,'Variable Library'!A:E,5,FALSE)</f>
        <v>Metric</v>
      </c>
      <c r="G182">
        <v>305</v>
      </c>
      <c r="H182">
        <v>0.64157799999999998</v>
      </c>
      <c r="I182" t="str">
        <f t="shared" si="2"/>
        <v>capital_ratio</v>
      </c>
      <c r="J182" t="s">
        <v>544</v>
      </c>
    </row>
    <row r="183" spans="1:10" x14ac:dyDescent="0.25">
      <c r="A183" t="s">
        <v>343</v>
      </c>
      <c r="B183">
        <f>IFERROR(VLOOKUP(A183,Index!A:B,2,FALSE),"")</f>
        <v>87</v>
      </c>
      <c r="C183" t="str">
        <f>VLOOKUP(A183,'Variable Library'!A:D,3,FALSE)</f>
        <v>Cash Conversion Cycle (Days)</v>
      </c>
      <c r="D183" t="str">
        <f>VLOOKUP(A183,'Variable Library'!A:D,2,FALSE)</f>
        <v>NUM</v>
      </c>
      <c r="E183" t="str">
        <f>VLOOKUP(A183,'Variable Library'!A:D,4,FALSE)</f>
        <v>Financial Ratios Firm Level by WRDS</v>
      </c>
      <c r="F183" t="str">
        <f>VLOOKUP(A183,'Variable Library'!A:E,5,FALSE)</f>
        <v>Metric</v>
      </c>
      <c r="G183">
        <v>14255</v>
      </c>
      <c r="H183">
        <v>29.985906</v>
      </c>
      <c r="I183" t="str">
        <f t="shared" si="2"/>
        <v>cash_conversion</v>
      </c>
      <c r="J183" t="s">
        <v>544</v>
      </c>
    </row>
    <row r="184" spans="1:10" x14ac:dyDescent="0.25">
      <c r="A184" t="s">
        <v>432</v>
      </c>
      <c r="B184">
        <f>IFERROR(VLOOKUP(A184,Index!A:B,2,FALSE),"")</f>
        <v>88</v>
      </c>
      <c r="C184" t="str">
        <f>VLOOKUP(A184,'Variable Library'!A:D,3,FALSE)</f>
        <v>Cash Flow/Total Debt</v>
      </c>
      <c r="D184" t="str">
        <f>VLOOKUP(A184,'Variable Library'!A:D,2,FALSE)</f>
        <v>NUM</v>
      </c>
      <c r="E184" t="str">
        <f>VLOOKUP(A184,'Variable Library'!A:D,4,FALSE)</f>
        <v>Financial Ratios Firm Level by WRDS</v>
      </c>
      <c r="F184" t="str">
        <f>VLOOKUP(A184,'Variable Library'!A:E,5,FALSE)</f>
        <v>Metric</v>
      </c>
      <c r="G184">
        <v>502</v>
      </c>
      <c r="H184">
        <v>1.0559750000000001</v>
      </c>
      <c r="I184" t="str">
        <f t="shared" si="2"/>
        <v>cash_debt</v>
      </c>
      <c r="J184" t="s">
        <v>544</v>
      </c>
    </row>
    <row r="185" spans="1:10" x14ac:dyDescent="0.25">
      <c r="A185" t="s">
        <v>452</v>
      </c>
      <c r="B185">
        <f>IFERROR(VLOOKUP(A185,Index!A:B,2,FALSE),"")</f>
        <v>89</v>
      </c>
      <c r="C185" t="str">
        <f>VLOOKUP(A185,'Variable Library'!A:D,3,FALSE)</f>
        <v>Cash Balance/Total Liabilities</v>
      </c>
      <c r="D185" t="str">
        <f>VLOOKUP(A185,'Variable Library'!A:D,2,FALSE)</f>
        <v>NUM</v>
      </c>
      <c r="E185" t="str">
        <f>VLOOKUP(A185,'Variable Library'!A:D,4,FALSE)</f>
        <v>Financial Ratios Firm Level by WRDS</v>
      </c>
      <c r="F185" t="str">
        <f>VLOOKUP(A185,'Variable Library'!A:E,5,FALSE)</f>
        <v>Metric</v>
      </c>
      <c r="G185">
        <v>135</v>
      </c>
      <c r="H185">
        <v>0.28397699999999998</v>
      </c>
      <c r="I185" t="str">
        <f t="shared" si="2"/>
        <v>cash_lt</v>
      </c>
      <c r="J185" t="s">
        <v>544</v>
      </c>
    </row>
    <row r="186" spans="1:10" x14ac:dyDescent="0.25">
      <c r="A186" t="s">
        <v>366</v>
      </c>
      <c r="B186">
        <f>IFERROR(VLOOKUP(A186,Index!A:B,2,FALSE),"")</f>
        <v>90</v>
      </c>
      <c r="C186" t="str">
        <f>VLOOKUP(A186,'Variable Library'!A:D,3,FALSE)</f>
        <v>Cash Ratio</v>
      </c>
      <c r="D186" t="str">
        <f>VLOOKUP(A186,'Variable Library'!A:D,2,FALSE)</f>
        <v>NUM</v>
      </c>
      <c r="E186" t="str">
        <f>VLOOKUP(A186,'Variable Library'!A:D,4,FALSE)</f>
        <v>Financial Ratios Firm Level by WRDS</v>
      </c>
      <c r="F186" t="str">
        <f>VLOOKUP(A186,'Variable Library'!A:E,5,FALSE)</f>
        <v>Metric</v>
      </c>
      <c r="G186">
        <v>9019</v>
      </c>
      <c r="H186">
        <v>18.971792000000001</v>
      </c>
      <c r="I186" t="str">
        <f t="shared" si="2"/>
        <v>cash_ratio</v>
      </c>
      <c r="J186" t="s">
        <v>544</v>
      </c>
    </row>
    <row r="187" spans="1:10" x14ac:dyDescent="0.25">
      <c r="A187" t="s">
        <v>411</v>
      </c>
      <c r="B187">
        <f>IFERROR(VLOOKUP(A187,Index!A:B,2,FALSE),"")</f>
        <v>91</v>
      </c>
      <c r="C187" t="str">
        <f>VLOOKUP(A187,'Variable Library'!A:D,3,FALSE)</f>
        <v>Cash Flow Margin</v>
      </c>
      <c r="D187" t="str">
        <f>VLOOKUP(A187,'Variable Library'!A:D,2,FALSE)</f>
        <v>NUM</v>
      </c>
      <c r="E187" t="str">
        <f>VLOOKUP(A187,'Variable Library'!A:D,4,FALSE)</f>
        <v>Financial Ratios Firm Level by WRDS</v>
      </c>
      <c r="F187" t="str">
        <f>VLOOKUP(A187,'Variable Library'!A:E,5,FALSE)</f>
        <v>Metric</v>
      </c>
      <c r="G187">
        <v>1728</v>
      </c>
      <c r="H187">
        <v>3.6349100000000001</v>
      </c>
      <c r="I187" t="str">
        <f t="shared" si="2"/>
        <v>cfm</v>
      </c>
      <c r="J187" t="s">
        <v>544</v>
      </c>
    </row>
    <row r="188" spans="1:10" x14ac:dyDescent="0.25">
      <c r="A188" t="s">
        <v>364</v>
      </c>
      <c r="B188">
        <f>IFERROR(VLOOKUP(A188,Index!A:B,2,FALSE),"")</f>
        <v>92</v>
      </c>
      <c r="C188" t="str">
        <f>VLOOKUP(A188,'Variable Library'!A:D,3,FALSE)</f>
        <v>Current Liabilities/Total Liabilities</v>
      </c>
      <c r="D188" t="str">
        <f>VLOOKUP(A188,'Variable Library'!A:D,2,FALSE)</f>
        <v>NUM</v>
      </c>
      <c r="E188" t="str">
        <f>VLOOKUP(A188,'Variable Library'!A:D,4,FALSE)</f>
        <v>Financial Ratios Firm Level by WRDS</v>
      </c>
      <c r="F188" t="str">
        <f>VLOOKUP(A188,'Variable Library'!A:E,5,FALSE)</f>
        <v>Metric</v>
      </c>
      <c r="G188">
        <v>9037</v>
      </c>
      <c r="H188">
        <v>19.009654999999999</v>
      </c>
      <c r="I188" t="str">
        <f t="shared" si="2"/>
        <v>curr_debt</v>
      </c>
      <c r="J188" t="s">
        <v>544</v>
      </c>
    </row>
    <row r="189" spans="1:10" x14ac:dyDescent="0.25">
      <c r="A189" t="s">
        <v>354</v>
      </c>
      <c r="C189" t="str">
        <f>VLOOKUP(A189,'Variable Library'!A:D,3,FALSE)</f>
        <v>Past AJEXM -- Cumulative Adjustment Factor - Ex Date -Monthly</v>
      </c>
      <c r="D189" t="str">
        <f>VLOOKUP(A189,'Variable Library'!A:D,2,FALSE)</f>
        <v>NUM</v>
      </c>
      <c r="E189" t="str">
        <f>VLOOKUP(A189,'Variable Library'!A:D,4,FALSE)</f>
        <v>Enrichment (CRSP/Compustat Merged Database)</v>
      </c>
      <c r="F189" t="str">
        <f>VLOOKUP(A189,'Variable Library'!A:E,5,FALSE)</f>
        <v>Calculation</v>
      </c>
      <c r="G189">
        <v>11791</v>
      </c>
      <c r="H189">
        <v>24.802793000000001</v>
      </c>
      <c r="I189" t="str">
        <f t="shared" si="2"/>
        <v>past_three_month_ajexm</v>
      </c>
      <c r="J189" t="s">
        <v>545</v>
      </c>
    </row>
    <row r="190" spans="1:10" x14ac:dyDescent="0.25">
      <c r="A190" t="s">
        <v>353</v>
      </c>
      <c r="C190" t="str">
        <f>VLOOKUP(A190,'Variable Library'!A:D,3,FALSE)</f>
        <v>Past PRCCM -- Price - Close - Monthly</v>
      </c>
      <c r="D190" t="str">
        <f>VLOOKUP(A190,'Variable Library'!A:D,2,FALSE)</f>
        <v>NUM</v>
      </c>
      <c r="E190" t="str">
        <f>VLOOKUP(A190,'Variable Library'!A:D,4,FALSE)</f>
        <v>Enrichment (CRSP/Compustat Merged Database)</v>
      </c>
      <c r="F190" t="str">
        <f>VLOOKUP(A190,'Variable Library'!A:E,5,FALSE)</f>
        <v>Calculation</v>
      </c>
      <c r="G190">
        <v>11791</v>
      </c>
      <c r="H190">
        <v>24.802793000000001</v>
      </c>
      <c r="I190" t="str">
        <f t="shared" si="2"/>
        <v>past_three_month_prccm</v>
      </c>
      <c r="J190" t="s">
        <v>545</v>
      </c>
    </row>
    <row r="191" spans="1:10" x14ac:dyDescent="0.25">
      <c r="A191" t="s">
        <v>352</v>
      </c>
      <c r="C191" t="str">
        <f>VLOOKUP(A191,'Variable Library'!A:D,3,FALSE)</f>
        <v>Past TRFM -- Monthly Total Return Factor</v>
      </c>
      <c r="D191" t="str">
        <f>VLOOKUP(A191,'Variable Library'!A:D,2,FALSE)</f>
        <v>NUM</v>
      </c>
      <c r="E191" t="str">
        <f>VLOOKUP(A191,'Variable Library'!A:D,4,FALSE)</f>
        <v>Enrichment (CRSP/Compustat Merged Database)</v>
      </c>
      <c r="F191" t="str">
        <f>VLOOKUP(A191,'Variable Library'!A:E,5,FALSE)</f>
        <v>Calculation</v>
      </c>
      <c r="G191">
        <v>11792</v>
      </c>
      <c r="H191">
        <v>24.804897</v>
      </c>
      <c r="I191" t="str">
        <f t="shared" si="2"/>
        <v>past_three_month_trfm</v>
      </c>
      <c r="J191" t="s">
        <v>545</v>
      </c>
    </row>
    <row r="192" spans="1:10" x14ac:dyDescent="0.25">
      <c r="A192" t="s">
        <v>367</v>
      </c>
      <c r="B192">
        <f>IFERROR(VLOOKUP(A192,Index!A:B,2,FALSE),"")</f>
        <v>93</v>
      </c>
      <c r="C192" t="str">
        <f>VLOOKUP(A192,'Variable Library'!A:D,3,FALSE)</f>
        <v>Current Ratio</v>
      </c>
      <c r="D192" t="str">
        <f>VLOOKUP(A192,'Variable Library'!A:D,2,FALSE)</f>
        <v>NUM</v>
      </c>
      <c r="E192" t="str">
        <f>VLOOKUP(A192,'Variable Library'!A:D,4,FALSE)</f>
        <v>Financial Ratios Firm Level by WRDS</v>
      </c>
      <c r="F192" t="str">
        <f>VLOOKUP(A192,'Variable Library'!A:E,5,FALSE)</f>
        <v>Metric</v>
      </c>
      <c r="G192">
        <v>9019</v>
      </c>
      <c r="H192">
        <v>18.971792000000001</v>
      </c>
      <c r="I192" t="str">
        <f t="shared" si="2"/>
        <v>curr_ratio</v>
      </c>
      <c r="J192" t="s">
        <v>544</v>
      </c>
    </row>
    <row r="193" spans="1:10" x14ac:dyDescent="0.25">
      <c r="A193" t="s">
        <v>350</v>
      </c>
      <c r="C193" t="str">
        <f>VLOOKUP(A193,'Variable Library'!A:D,3,FALSE)</f>
        <v>Forward AJEXM -- Cumulative Adjustment Factor - Ex Date -Monthly</v>
      </c>
      <c r="D193" t="str">
        <f>VLOOKUP(A193,'Variable Library'!A:D,2,FALSE)</f>
        <v>NUM</v>
      </c>
      <c r="E193" t="str">
        <f>VLOOKUP(A193,'Variable Library'!A:D,4,FALSE)</f>
        <v>Enrichment (CRSP/Compustat Merged Database)</v>
      </c>
      <c r="F193" t="str">
        <f>VLOOKUP(A193,'Variable Library'!A:E,5,FALSE)</f>
        <v>Calculation</v>
      </c>
      <c r="G193">
        <v>12006</v>
      </c>
      <c r="H193">
        <v>25.255054000000001</v>
      </c>
      <c r="I193" t="str">
        <f t="shared" si="2"/>
        <v>forward_three_month_ajexm</v>
      </c>
      <c r="J193" t="s">
        <v>545</v>
      </c>
    </row>
    <row r="194" spans="1:10" x14ac:dyDescent="0.25">
      <c r="A194" t="s">
        <v>348</v>
      </c>
      <c r="C194" t="str">
        <f>VLOOKUP(A194,'Variable Library'!A:D,3,FALSE)</f>
        <v>Forward PRCCM -- Price - Close - Monthly</v>
      </c>
      <c r="D194" t="str">
        <f>VLOOKUP(A194,'Variable Library'!A:D,2,FALSE)</f>
        <v>NUM</v>
      </c>
      <c r="E194" t="str">
        <f>VLOOKUP(A194,'Variable Library'!A:D,4,FALSE)</f>
        <v>Enrichment (CRSP/Compustat Merged Database)</v>
      </c>
      <c r="F194" t="str">
        <f>VLOOKUP(A194,'Variable Library'!A:E,5,FALSE)</f>
        <v>Calculation</v>
      </c>
      <c r="G194">
        <v>12010</v>
      </c>
      <c r="H194">
        <v>25.263468</v>
      </c>
      <c r="I194" t="str">
        <f t="shared" ref="I194:I257" si="3">LOWER(A194)</f>
        <v>forward_three_month_prccm</v>
      </c>
      <c r="J194" t="s">
        <v>545</v>
      </c>
    </row>
    <row r="195" spans="1:10" x14ac:dyDescent="0.25">
      <c r="A195" t="s">
        <v>349</v>
      </c>
      <c r="C195" t="str">
        <f>VLOOKUP(A195,'Variable Library'!A:D,3,FALSE)</f>
        <v>Forward TRFM -- Monthly Total Return Factor</v>
      </c>
      <c r="D195" t="str">
        <f>VLOOKUP(A195,'Variable Library'!A:D,2,FALSE)</f>
        <v>NUM</v>
      </c>
      <c r="E195" t="str">
        <f>VLOOKUP(A195,'Variable Library'!A:D,4,FALSE)</f>
        <v>Enrichment (CRSP/Compustat Merged Database)</v>
      </c>
      <c r="F195" t="str">
        <f>VLOOKUP(A195,'Variable Library'!A:E,5,FALSE)</f>
        <v>Calculation</v>
      </c>
      <c r="G195">
        <v>12010</v>
      </c>
      <c r="H195">
        <v>25.263468</v>
      </c>
      <c r="I195" t="str">
        <f t="shared" si="3"/>
        <v>forward_three_month_trfm</v>
      </c>
      <c r="J195" t="s">
        <v>545</v>
      </c>
    </row>
    <row r="196" spans="1:10" x14ac:dyDescent="0.25">
      <c r="A196" t="s">
        <v>450</v>
      </c>
      <c r="B196">
        <f>IFERROR(VLOOKUP(A196,Index!A:B,2,FALSE),"")</f>
        <v>94</v>
      </c>
      <c r="C196" t="str">
        <f>VLOOKUP(A196,'Variable Library'!A:D,3,FALSE)</f>
        <v>Total Debt/Equity</v>
      </c>
      <c r="D196" t="str">
        <f>VLOOKUP(A196,'Variable Library'!A:D,2,FALSE)</f>
        <v>NUM</v>
      </c>
      <c r="E196" t="str">
        <f>VLOOKUP(A196,'Variable Library'!A:D,4,FALSE)</f>
        <v>Financial Ratios Firm Level by WRDS</v>
      </c>
      <c r="F196" t="str">
        <f>VLOOKUP(A196,'Variable Library'!A:E,5,FALSE)</f>
        <v>Metric</v>
      </c>
      <c r="G196">
        <v>148</v>
      </c>
      <c r="H196">
        <v>0.31132300000000002</v>
      </c>
      <c r="I196" t="str">
        <f t="shared" si="3"/>
        <v>de_ratio</v>
      </c>
      <c r="J196" t="s">
        <v>544</v>
      </c>
    </row>
    <row r="197" spans="1:10" x14ac:dyDescent="0.25">
      <c r="A197" t="s">
        <v>453</v>
      </c>
      <c r="B197">
        <f>IFERROR(VLOOKUP(A197,Index!A:B,2,FALSE),"")</f>
        <v>95</v>
      </c>
      <c r="C197" t="str">
        <f>VLOOKUP(A197,'Variable Library'!A:D,3,FALSE)</f>
        <v>Total Debt/Total Assets</v>
      </c>
      <c r="D197" t="str">
        <f>VLOOKUP(A197,'Variable Library'!A:D,2,FALSE)</f>
        <v>NUM</v>
      </c>
      <c r="E197" t="str">
        <f>VLOOKUP(A197,'Variable Library'!A:D,4,FALSE)</f>
        <v>Financial Ratios Firm Level by WRDS</v>
      </c>
      <c r="F197" t="str">
        <f>VLOOKUP(A197,'Variable Library'!A:E,5,FALSE)</f>
        <v>Metric</v>
      </c>
      <c r="G197">
        <v>135</v>
      </c>
      <c r="H197">
        <v>0.28397699999999998</v>
      </c>
      <c r="I197" t="str">
        <f t="shared" si="3"/>
        <v>debt_assets</v>
      </c>
      <c r="J197" t="s">
        <v>544</v>
      </c>
    </row>
    <row r="198" spans="1:10" x14ac:dyDescent="0.25">
      <c r="A198" t="s">
        <v>439</v>
      </c>
      <c r="B198">
        <f>IFERROR(VLOOKUP(A198,Index!A:B,2,FALSE),"")</f>
        <v>96</v>
      </c>
      <c r="C198" t="str">
        <f>VLOOKUP(A198,'Variable Library'!A:D,3,FALSE)</f>
        <v>Total Debt/Total Assets</v>
      </c>
      <c r="D198" t="str">
        <f>VLOOKUP(A198,'Variable Library'!A:D,2,FALSE)</f>
        <v>NUM</v>
      </c>
      <c r="E198" t="str">
        <f>VLOOKUP(A198,'Variable Library'!A:D,4,FALSE)</f>
        <v>Financial Ratios Firm Level by WRDS</v>
      </c>
      <c r="F198" t="str">
        <f>VLOOKUP(A198,'Variable Library'!A:E,5,FALSE)</f>
        <v>Metric</v>
      </c>
      <c r="G198">
        <v>314</v>
      </c>
      <c r="H198">
        <v>0.66051000000000004</v>
      </c>
      <c r="I198" t="str">
        <f t="shared" si="3"/>
        <v>debt_at</v>
      </c>
      <c r="J198" t="s">
        <v>544</v>
      </c>
    </row>
    <row r="199" spans="1:10" x14ac:dyDescent="0.25">
      <c r="A199" t="s">
        <v>436</v>
      </c>
      <c r="B199">
        <f>IFERROR(VLOOKUP(A199,Index!A:B,2,FALSE),"")</f>
        <v>97</v>
      </c>
      <c r="C199" t="str">
        <f>VLOOKUP(A199,'Variable Library'!A:D,3,FALSE)</f>
        <v>Total Debt/Capital</v>
      </c>
      <c r="D199" t="str">
        <f>VLOOKUP(A199,'Variable Library'!A:D,2,FALSE)</f>
        <v>NUM</v>
      </c>
      <c r="E199" t="str">
        <f>VLOOKUP(A199,'Variable Library'!A:D,4,FALSE)</f>
        <v>Financial Ratios Firm Level by WRDS</v>
      </c>
      <c r="F199" t="str">
        <f>VLOOKUP(A199,'Variable Library'!A:E,5,FALSE)</f>
        <v>Metric</v>
      </c>
      <c r="G199">
        <v>417</v>
      </c>
      <c r="H199">
        <v>0.87717500000000004</v>
      </c>
      <c r="I199" t="str">
        <f t="shared" si="3"/>
        <v>debt_capital</v>
      </c>
      <c r="J199" t="s">
        <v>544</v>
      </c>
    </row>
    <row r="200" spans="1:10" x14ac:dyDescent="0.25">
      <c r="A200" t="s">
        <v>435</v>
      </c>
      <c r="B200">
        <f>IFERROR(VLOOKUP(A200,Index!A:B,2,FALSE),"")</f>
        <v>98</v>
      </c>
      <c r="C200" t="str">
        <f>VLOOKUP(A200,'Variable Library'!A:D,3,FALSE)</f>
        <v>Total Debt/EBITDA</v>
      </c>
      <c r="D200" t="str">
        <f>VLOOKUP(A200,'Variable Library'!A:D,2,FALSE)</f>
        <v>NUM</v>
      </c>
      <c r="E200" t="str">
        <f>VLOOKUP(A200,'Variable Library'!A:D,4,FALSE)</f>
        <v>Financial Ratios Firm Level by WRDS</v>
      </c>
      <c r="F200" t="str">
        <f>VLOOKUP(A200,'Variable Library'!A:E,5,FALSE)</f>
        <v>Metric</v>
      </c>
      <c r="G200">
        <v>480</v>
      </c>
      <c r="H200">
        <v>1.0096970000000001</v>
      </c>
      <c r="I200" t="str">
        <f t="shared" si="3"/>
        <v>debt_ebitda</v>
      </c>
      <c r="J200" t="s">
        <v>544</v>
      </c>
    </row>
    <row r="201" spans="1:10" x14ac:dyDescent="0.25">
      <c r="A201" t="s">
        <v>429</v>
      </c>
      <c r="B201">
        <f>IFERROR(VLOOKUP(A201,Index!A:B,2,FALSE),"")</f>
        <v>99</v>
      </c>
      <c r="C201" t="str">
        <f>VLOOKUP(A201,'Variable Library'!A:D,3,FALSE)</f>
        <v>Long-term Debt/Invested Capital</v>
      </c>
      <c r="D201" t="str">
        <f>VLOOKUP(A201,'Variable Library'!A:D,2,FALSE)</f>
        <v>NUM</v>
      </c>
      <c r="E201" t="str">
        <f>VLOOKUP(A201,'Variable Library'!A:D,4,FALSE)</f>
        <v>Financial Ratios Firm Level by WRDS</v>
      </c>
      <c r="F201" t="str">
        <f>VLOOKUP(A201,'Variable Library'!A:E,5,FALSE)</f>
        <v>Metric</v>
      </c>
      <c r="G201">
        <v>541</v>
      </c>
      <c r="H201">
        <v>1.1380129999999999</v>
      </c>
      <c r="I201" t="str">
        <f t="shared" si="3"/>
        <v>debt_invcap</v>
      </c>
      <c r="J201" t="s">
        <v>544</v>
      </c>
    </row>
    <row r="202" spans="1:10" x14ac:dyDescent="0.25">
      <c r="A202" t="s">
        <v>293</v>
      </c>
      <c r="B202">
        <f>IFERROR(VLOOKUP(A202,Index!A:B,2,FALSE),"")</f>
        <v>100</v>
      </c>
      <c r="C202" t="str">
        <f>VLOOKUP(A202,'Variable Library'!A:D,3,FALSE)</f>
        <v>Dividend Yield</v>
      </c>
      <c r="D202" t="str">
        <f>VLOOKUP(A202,'Variable Library'!A:D,2,FALSE)</f>
        <v>NUM</v>
      </c>
      <c r="E202" t="str">
        <f>VLOOKUP(A202,'Variable Library'!A:D,4,FALSE)</f>
        <v>Financial Ratios Firm Level by WRDS</v>
      </c>
      <c r="F202" t="str">
        <f>VLOOKUP(A202,'Variable Library'!A:E,5,FALSE)</f>
        <v>Metric</v>
      </c>
      <c r="G202">
        <v>27534</v>
      </c>
      <c r="H202">
        <v>57.918761000000003</v>
      </c>
      <c r="I202" t="str">
        <f t="shared" si="3"/>
        <v>divyield</v>
      </c>
      <c r="J202" t="s">
        <v>544</v>
      </c>
    </row>
    <row r="203" spans="1:10" x14ac:dyDescent="0.25">
      <c r="A203" t="s">
        <v>404</v>
      </c>
      <c r="B203">
        <f>IFERROR(VLOOKUP(A203,Index!A:B,2,FALSE),"")</f>
        <v>101</v>
      </c>
      <c r="C203" t="str">
        <f>VLOOKUP(A203,'Variable Library'!A:D,3,FALSE)</f>
        <v>Long-term Debt/Book Equity</v>
      </c>
      <c r="D203" t="str">
        <f>VLOOKUP(A203,'Variable Library'!A:D,2,FALSE)</f>
        <v>NUM</v>
      </c>
      <c r="E203" t="str">
        <f>VLOOKUP(A203,'Variable Library'!A:D,4,FALSE)</f>
        <v>Financial Ratios Firm Level by WRDS</v>
      </c>
      <c r="F203" t="str">
        <f>VLOOKUP(A203,'Variable Library'!A:E,5,FALSE)</f>
        <v>Metric</v>
      </c>
      <c r="G203">
        <v>1910</v>
      </c>
      <c r="H203">
        <v>4.017754</v>
      </c>
      <c r="I203" t="str">
        <f t="shared" si="3"/>
        <v>dltt_be</v>
      </c>
      <c r="J203" t="s">
        <v>544</v>
      </c>
    </row>
    <row r="204" spans="1:10" x14ac:dyDescent="0.25">
      <c r="A204" t="s">
        <v>342</v>
      </c>
      <c r="B204">
        <f>IFERROR(VLOOKUP(A204,Index!A:B,2,FALSE),"")</f>
        <v>102</v>
      </c>
      <c r="C204" t="str">
        <f>VLOOKUP(A204,'Variable Library'!A:D,3,FALSE)</f>
        <v>Dividend Payout Ratio</v>
      </c>
      <c r="D204" t="str">
        <f>VLOOKUP(A204,'Variable Library'!A:D,2,FALSE)</f>
        <v>NUM</v>
      </c>
      <c r="E204" t="str">
        <f>VLOOKUP(A204,'Variable Library'!A:D,4,FALSE)</f>
        <v>Financial Ratios Firm Level by WRDS</v>
      </c>
      <c r="F204" t="str">
        <f>VLOOKUP(A204,'Variable Library'!A:E,5,FALSE)</f>
        <v>Metric</v>
      </c>
      <c r="G204">
        <v>14312</v>
      </c>
      <c r="H204">
        <v>30.105808</v>
      </c>
      <c r="I204" t="str">
        <f t="shared" si="3"/>
        <v>dpr</v>
      </c>
      <c r="J204" t="s">
        <v>544</v>
      </c>
    </row>
    <row r="205" spans="1:10" x14ac:dyDescent="0.25">
      <c r="A205" t="s">
        <v>338</v>
      </c>
      <c r="B205">
        <f>IFERROR(VLOOKUP(A205,Index!A:B,2,FALSE),"")</f>
        <v>103</v>
      </c>
      <c r="C205" t="str">
        <f>VLOOKUP(A205,'Variable Library'!A:D,3,FALSE)</f>
        <v>Effective Tax Rate</v>
      </c>
      <c r="D205" t="str">
        <f>VLOOKUP(A205,'Variable Library'!A:D,2,FALSE)</f>
        <v>NUM</v>
      </c>
      <c r="E205" t="str">
        <f>VLOOKUP(A205,'Variable Library'!A:D,4,FALSE)</f>
        <v>Financial Ratios Firm Level by WRDS</v>
      </c>
      <c r="F205" t="str">
        <f>VLOOKUP(A205,'Variable Library'!A:E,5,FALSE)</f>
        <v>Metric</v>
      </c>
      <c r="G205">
        <v>14974</v>
      </c>
      <c r="H205">
        <v>31.498349000000001</v>
      </c>
      <c r="I205" t="str">
        <f t="shared" si="3"/>
        <v>efftax</v>
      </c>
      <c r="J205" t="s">
        <v>544</v>
      </c>
    </row>
    <row r="206" spans="1:10" x14ac:dyDescent="0.25">
      <c r="A206" t="s">
        <v>336</v>
      </c>
      <c r="C206" t="str">
        <f>VLOOKUP(A206,'Variable Library'!A:D,3,FALSE)</f>
        <v>Past AJEXM -- Cumulative Adjustment Factor - Ex Date -Monthly</v>
      </c>
      <c r="D206" t="str">
        <f>VLOOKUP(A206,'Variable Library'!A:D,2,FALSE)</f>
        <v>NUM</v>
      </c>
      <c r="E206" t="str">
        <f>VLOOKUP(A206,'Variable Library'!A:D,4,FALSE)</f>
        <v>Enrichment (CRSP/Compustat Merged Database)</v>
      </c>
      <c r="F206" t="str">
        <f>VLOOKUP(A206,'Variable Library'!A:E,5,FALSE)</f>
        <v>Calculation</v>
      </c>
      <c r="G206">
        <v>15801</v>
      </c>
      <c r="H206">
        <v>33.237972999999997</v>
      </c>
      <c r="I206" t="str">
        <f t="shared" si="3"/>
        <v>past_four_month_ajexm</v>
      </c>
      <c r="J206" t="s">
        <v>545</v>
      </c>
    </row>
    <row r="207" spans="1:10" x14ac:dyDescent="0.25">
      <c r="A207" t="s">
        <v>337</v>
      </c>
      <c r="C207" t="str">
        <f>VLOOKUP(A207,'Variable Library'!A:D,3,FALSE)</f>
        <v>Past PRCCM -- Price - Close - Monthly</v>
      </c>
      <c r="D207" t="str">
        <f>VLOOKUP(A207,'Variable Library'!A:D,2,FALSE)</f>
        <v>NUM</v>
      </c>
      <c r="E207" t="str">
        <f>VLOOKUP(A207,'Variable Library'!A:D,4,FALSE)</f>
        <v>Enrichment (CRSP/Compustat Merged Database)</v>
      </c>
      <c r="F207" t="str">
        <f>VLOOKUP(A207,'Variable Library'!A:E,5,FALSE)</f>
        <v>Calculation</v>
      </c>
      <c r="G207">
        <v>15801</v>
      </c>
      <c r="H207">
        <v>33.237972999999997</v>
      </c>
      <c r="I207" t="str">
        <f t="shared" si="3"/>
        <v>past_four_month_prccm</v>
      </c>
      <c r="J207" t="s">
        <v>545</v>
      </c>
    </row>
    <row r="208" spans="1:10" x14ac:dyDescent="0.25">
      <c r="A208" t="s">
        <v>335</v>
      </c>
      <c r="C208" t="str">
        <f>VLOOKUP(A208,'Variable Library'!A:D,3,FALSE)</f>
        <v>Past TRFM -- Monthly Total Return Factor</v>
      </c>
      <c r="D208" t="str">
        <f>VLOOKUP(A208,'Variable Library'!A:D,2,FALSE)</f>
        <v>NUM</v>
      </c>
      <c r="E208" t="str">
        <f>VLOOKUP(A208,'Variable Library'!A:D,4,FALSE)</f>
        <v>Enrichment (CRSP/Compustat Merged Database)</v>
      </c>
      <c r="F208" t="str">
        <f>VLOOKUP(A208,'Variable Library'!A:E,5,FALSE)</f>
        <v>Calculation</v>
      </c>
      <c r="G208">
        <v>15802</v>
      </c>
      <c r="H208">
        <v>33.240076999999999</v>
      </c>
      <c r="I208" t="str">
        <f t="shared" si="3"/>
        <v>past_four_month_trfm</v>
      </c>
      <c r="J208" t="s">
        <v>545</v>
      </c>
    </row>
    <row r="209" spans="1:10" x14ac:dyDescent="0.25">
      <c r="A209" t="s">
        <v>437</v>
      </c>
      <c r="B209">
        <f>IFERROR(VLOOKUP(A209,Index!A:B,2,FALSE),"")</f>
        <v>104</v>
      </c>
      <c r="C209" t="str">
        <f>VLOOKUP(A209,'Variable Library'!A:D,3,FALSE)</f>
        <v>Common Equity/Invested Capital</v>
      </c>
      <c r="D209" t="str">
        <f>VLOOKUP(A209,'Variable Library'!A:D,2,FALSE)</f>
        <v>NUM</v>
      </c>
      <c r="E209" t="str">
        <f>VLOOKUP(A209,'Variable Library'!A:D,4,FALSE)</f>
        <v>Financial Ratios Firm Level by WRDS</v>
      </c>
      <c r="F209" t="str">
        <f>VLOOKUP(A209,'Variable Library'!A:E,5,FALSE)</f>
        <v>Metric</v>
      </c>
      <c r="G209">
        <v>370</v>
      </c>
      <c r="H209">
        <v>0.778308</v>
      </c>
      <c r="I209" t="str">
        <f t="shared" si="3"/>
        <v>equity_invcap</v>
      </c>
      <c r="J209" t="s">
        <v>544</v>
      </c>
    </row>
    <row r="210" spans="1:10" x14ac:dyDescent="0.25">
      <c r="A210" t="s">
        <v>333</v>
      </c>
      <c r="C210" t="str">
        <f>VLOOKUP(A210,'Variable Library'!A:D,3,FALSE)</f>
        <v>Forward AJEXM -- Cumulative Adjustment Factor - Ex Date -Monthly</v>
      </c>
      <c r="D210" t="str">
        <f>VLOOKUP(A210,'Variable Library'!A:D,2,FALSE)</f>
        <v>NUM</v>
      </c>
      <c r="E210" t="str">
        <f>VLOOKUP(A210,'Variable Library'!A:D,4,FALSE)</f>
        <v>Enrichment (CRSP/Compustat Merged Database)</v>
      </c>
      <c r="F210" t="str">
        <f>VLOOKUP(A210,'Variable Library'!A:E,5,FALSE)</f>
        <v>Calculation</v>
      </c>
      <c r="G210">
        <v>15983</v>
      </c>
      <c r="H210">
        <v>33.620817000000002</v>
      </c>
      <c r="I210" t="str">
        <f t="shared" si="3"/>
        <v>forward_four_month_ajexm</v>
      </c>
      <c r="J210" t="s">
        <v>545</v>
      </c>
    </row>
    <row r="211" spans="1:10" x14ac:dyDescent="0.25">
      <c r="A211" t="s">
        <v>332</v>
      </c>
      <c r="C211" t="str">
        <f>VLOOKUP(A211,'Variable Library'!A:D,3,FALSE)</f>
        <v>Forward PRCCM -- Price - Close - Monthly</v>
      </c>
      <c r="D211" t="str">
        <f>VLOOKUP(A211,'Variable Library'!A:D,2,FALSE)</f>
        <v>NUM</v>
      </c>
      <c r="E211" t="str">
        <f>VLOOKUP(A211,'Variable Library'!A:D,4,FALSE)</f>
        <v>Enrichment (CRSP/Compustat Merged Database)</v>
      </c>
      <c r="F211" t="str">
        <f>VLOOKUP(A211,'Variable Library'!A:E,5,FALSE)</f>
        <v>Calculation</v>
      </c>
      <c r="G211">
        <v>15987</v>
      </c>
      <c r="H211">
        <v>33.629230999999997</v>
      </c>
      <c r="I211" t="str">
        <f t="shared" si="3"/>
        <v>forward_four_month_prccm</v>
      </c>
      <c r="J211" t="s">
        <v>545</v>
      </c>
    </row>
    <row r="212" spans="1:10" x14ac:dyDescent="0.25">
      <c r="A212" t="s">
        <v>331</v>
      </c>
      <c r="C212" t="str">
        <f>VLOOKUP(A212,'Variable Library'!A:D,3,FALSE)</f>
        <v>Forward TRFM -- Monthly Total Return Factor</v>
      </c>
      <c r="D212" t="str">
        <f>VLOOKUP(A212,'Variable Library'!A:D,2,FALSE)</f>
        <v>NUM</v>
      </c>
      <c r="E212" t="str">
        <f>VLOOKUP(A212,'Variable Library'!A:D,4,FALSE)</f>
        <v>Enrichment (CRSP/Compustat Merged Database)</v>
      </c>
      <c r="F212" t="str">
        <f>VLOOKUP(A212,'Variable Library'!A:E,5,FALSE)</f>
        <v>Calculation</v>
      </c>
      <c r="G212">
        <v>15987</v>
      </c>
      <c r="H212">
        <v>33.629230999999997</v>
      </c>
      <c r="I212" t="str">
        <f t="shared" si="3"/>
        <v>forward_four_month_trfm</v>
      </c>
      <c r="J212" t="s">
        <v>545</v>
      </c>
    </row>
    <row r="213" spans="1:10" x14ac:dyDescent="0.25">
      <c r="A213" t="s">
        <v>442</v>
      </c>
      <c r="B213">
        <f>IFERROR(VLOOKUP(A213,Index!A:B,2,FALSE),"")</f>
        <v>105</v>
      </c>
      <c r="C213" t="str">
        <f>VLOOKUP(A213,'Variable Library'!A:D,3,FALSE)</f>
        <v>Enterprise Value Multiple</v>
      </c>
      <c r="D213" t="str">
        <f>VLOOKUP(A213,'Variable Library'!A:D,2,FALSE)</f>
        <v>NUM</v>
      </c>
      <c r="E213" t="str">
        <f>VLOOKUP(A213,'Variable Library'!A:D,4,FALSE)</f>
        <v>Financial Ratios Firm Level by WRDS</v>
      </c>
      <c r="F213" t="str">
        <f>VLOOKUP(A213,'Variable Library'!A:E,5,FALSE)</f>
        <v>Metric</v>
      </c>
      <c r="G213">
        <v>279</v>
      </c>
      <c r="H213">
        <v>0.58688700000000005</v>
      </c>
      <c r="I213" t="str">
        <f t="shared" si="3"/>
        <v>evm</v>
      </c>
      <c r="J213" t="s">
        <v>544</v>
      </c>
    </row>
    <row r="214" spans="1:10" x14ac:dyDescent="0.25">
      <c r="A214" t="s">
        <v>328</v>
      </c>
      <c r="C214" t="str">
        <f>VLOOKUP(A214,'Variable Library'!A:D,3,FALSE)</f>
        <v>SPCINDCD -- S&amp;P Industry Sector Code</v>
      </c>
      <c r="D214" t="str">
        <f>VLOOKUP(A214,'Variable Library'!A:D,2,FALSE)</f>
        <v>NUM</v>
      </c>
      <c r="E214" t="str">
        <f>VLOOKUP(A214,'Variable Library'!A:D,4,FALSE)</f>
        <v>CRSP/Compustat Merged Database - Security Monthly</v>
      </c>
      <c r="F214" t="str">
        <f>VLOOKUP(A214,'Variable Library'!A:E,5,FALSE)</f>
        <v>Categorical</v>
      </c>
      <c r="G214">
        <v>18559</v>
      </c>
      <c r="H214">
        <v>39.039524999999998</v>
      </c>
      <c r="I214" t="str">
        <f t="shared" si="3"/>
        <v>spcindcd</v>
      </c>
      <c r="J214" t="s">
        <v>545</v>
      </c>
    </row>
    <row r="215" spans="1:10" x14ac:dyDescent="0.25">
      <c r="A215" t="s">
        <v>329</v>
      </c>
      <c r="C215" t="str">
        <f>VLOOKUP(A215,'Variable Library'!A:D,3,FALSE)</f>
        <v>SPCSECCD -- S&amp;P Economic Sector Code</v>
      </c>
      <c r="D215" t="str">
        <f>VLOOKUP(A215,'Variable Library'!A:D,2,FALSE)</f>
        <v>NUM</v>
      </c>
      <c r="E215" t="str">
        <f>VLOOKUP(A215,'Variable Library'!A:D,4,FALSE)</f>
        <v>CRSP/Compustat Merged Database - Security Monthly</v>
      </c>
      <c r="F215" t="str">
        <f>VLOOKUP(A215,'Variable Library'!A:E,5,FALSE)</f>
        <v>Categorical</v>
      </c>
      <c r="G215">
        <v>18559</v>
      </c>
      <c r="H215">
        <v>39.039524999999998</v>
      </c>
      <c r="I215" t="str">
        <f t="shared" si="3"/>
        <v>spcseccd</v>
      </c>
      <c r="J215" t="s">
        <v>545</v>
      </c>
    </row>
    <row r="216" spans="1:10" x14ac:dyDescent="0.25">
      <c r="A216" t="s">
        <v>317</v>
      </c>
      <c r="C216" t="str">
        <f>VLOOKUP(A216,'Variable Library'!A:D,3,FALSE)</f>
        <v>PERMNO</v>
      </c>
      <c r="D216" t="str">
        <f>VLOOKUP(A216,'Variable Library'!A:D,2,FALSE)</f>
        <v>NUM</v>
      </c>
      <c r="E216" t="str">
        <f>VLOOKUP(A216,'Variable Library'!A:D,4,FALSE)</f>
        <v>Beta Suite by WRDS</v>
      </c>
      <c r="F216" t="str">
        <f>VLOOKUP(A216,'Variable Library'!A:E,5,FALSE)</f>
        <v>Unique Identifier</v>
      </c>
      <c r="G216">
        <v>18738</v>
      </c>
      <c r="H216">
        <v>39.416058</v>
      </c>
      <c r="I216" t="str">
        <f t="shared" si="3"/>
        <v>permno</v>
      </c>
      <c r="J216" t="s">
        <v>545</v>
      </c>
    </row>
    <row r="217" spans="1:10" x14ac:dyDescent="0.25">
      <c r="A217" t="s">
        <v>318</v>
      </c>
      <c r="C217" t="str">
        <f>VLOOKUP(A217,'Variable Library'!A:D,3,FALSE)</f>
        <v>Date of Observation</v>
      </c>
      <c r="D217" t="str">
        <f>VLOOKUP(A217,'Variable Library'!A:D,2,FALSE)</f>
        <v>DATE</v>
      </c>
      <c r="E217" t="str">
        <f>VLOOKUP(A217,'Variable Library'!A:D,4,FALSE)</f>
        <v>Beta Suite by WRDS</v>
      </c>
      <c r="F217" t="str">
        <f>VLOOKUP(A217,'Variable Library'!A:E,5,FALSE)</f>
        <v>Reference (Date)</v>
      </c>
      <c r="G217">
        <v>18738</v>
      </c>
      <c r="H217">
        <v>39.416058</v>
      </c>
      <c r="I217" t="str">
        <f t="shared" si="3"/>
        <v>date</v>
      </c>
      <c r="J217" t="s">
        <v>545</v>
      </c>
    </row>
    <row r="218" spans="1:10" x14ac:dyDescent="0.25">
      <c r="A218" t="s">
        <v>357</v>
      </c>
      <c r="B218">
        <f>IFERROR(VLOOKUP(A218,Index!A:B,2,FALSE),"")</f>
        <v>106</v>
      </c>
      <c r="C218" t="str">
        <f>VLOOKUP(A218,'Variable Library'!A:D,3,FALSE)</f>
        <v>Free Cash Flow/Operating Cash Flow</v>
      </c>
      <c r="D218" t="str">
        <f>VLOOKUP(A218,'Variable Library'!A:D,2,FALSE)</f>
        <v>NUM</v>
      </c>
      <c r="E218" t="str">
        <f>VLOOKUP(A218,'Variable Library'!A:D,4,FALSE)</f>
        <v>Financial Ratios Firm Level by WRDS</v>
      </c>
      <c r="F218" t="str">
        <f>VLOOKUP(A218,'Variable Library'!A:E,5,FALSE)</f>
        <v>Metric</v>
      </c>
      <c r="G218">
        <v>10178</v>
      </c>
      <c r="H218">
        <v>21.409790000000001</v>
      </c>
      <c r="I218" t="str">
        <f t="shared" si="3"/>
        <v>fcf_ocf</v>
      </c>
      <c r="J218" t="s">
        <v>544</v>
      </c>
    </row>
    <row r="219" spans="1:10" x14ac:dyDescent="0.25">
      <c r="A219" t="s">
        <v>410</v>
      </c>
      <c r="B219">
        <f>IFERROR(VLOOKUP(A219,Index!A:B,2,FALSE),"")</f>
        <v>107</v>
      </c>
      <c r="C219" t="str">
        <f>VLOOKUP(A219,'Variable Library'!A:D,3,FALSE)</f>
        <v>Gross Profit Margin</v>
      </c>
      <c r="D219" t="str">
        <f>VLOOKUP(A219,'Variable Library'!A:D,2,FALSE)</f>
        <v>NUM</v>
      </c>
      <c r="E219" t="str">
        <f>VLOOKUP(A219,'Variable Library'!A:D,4,FALSE)</f>
        <v>Financial Ratios Firm Level by WRDS</v>
      </c>
      <c r="F219" t="str">
        <f>VLOOKUP(A219,'Variable Library'!A:E,5,FALSE)</f>
        <v>Metric</v>
      </c>
      <c r="G219">
        <v>1784</v>
      </c>
      <c r="H219">
        <v>3.7527080000000002</v>
      </c>
      <c r="I219" t="str">
        <f t="shared" si="3"/>
        <v>gpm</v>
      </c>
      <c r="J219" t="s">
        <v>544</v>
      </c>
    </row>
    <row r="220" spans="1:10" x14ac:dyDescent="0.25">
      <c r="A220" t="s">
        <v>448</v>
      </c>
      <c r="B220">
        <f>IFERROR(VLOOKUP(A220,Index!A:B,2,FALSE),"")</f>
        <v>108</v>
      </c>
      <c r="C220" t="str">
        <f>VLOOKUP(A220,'Variable Library'!A:D,3,FALSE)</f>
        <v>Gross Profit/Total Assets</v>
      </c>
      <c r="D220" t="str">
        <f>VLOOKUP(A220,'Variable Library'!A:D,2,FALSE)</f>
        <v>NUM</v>
      </c>
      <c r="E220" t="str">
        <f>VLOOKUP(A220,'Variable Library'!A:D,4,FALSE)</f>
        <v>Financial Ratios Firm Level by WRDS</v>
      </c>
      <c r="F220" t="str">
        <f>VLOOKUP(A220,'Variable Library'!A:E,5,FALSE)</f>
        <v>Metric</v>
      </c>
      <c r="G220">
        <v>172</v>
      </c>
      <c r="H220">
        <v>0.36180800000000002</v>
      </c>
      <c r="I220" t="str">
        <f t="shared" si="3"/>
        <v>gprof</v>
      </c>
      <c r="J220" t="s">
        <v>544</v>
      </c>
    </row>
    <row r="221" spans="1:10" x14ac:dyDescent="0.25">
      <c r="A221" t="s">
        <v>341</v>
      </c>
      <c r="B221">
        <f>IFERROR(VLOOKUP(A221,Index!A:B,2,FALSE),"")</f>
        <v>109</v>
      </c>
      <c r="C221" t="str">
        <f>VLOOKUP(A221,'Variable Library'!A:D,3,FALSE)</f>
        <v>Interest/Average Long-term Debt</v>
      </c>
      <c r="D221" t="str">
        <f>VLOOKUP(A221,'Variable Library'!A:D,2,FALSE)</f>
        <v>NUM</v>
      </c>
      <c r="E221" t="str">
        <f>VLOOKUP(A221,'Variable Library'!A:D,4,FALSE)</f>
        <v>Financial Ratios Firm Level by WRDS</v>
      </c>
      <c r="F221" t="str">
        <f>VLOOKUP(A221,'Variable Library'!A:E,5,FALSE)</f>
        <v>Metric</v>
      </c>
      <c r="G221">
        <v>14646</v>
      </c>
      <c r="H221">
        <v>30.808388999999998</v>
      </c>
      <c r="I221" t="str">
        <f t="shared" si="3"/>
        <v>int_debt</v>
      </c>
      <c r="J221" t="s">
        <v>544</v>
      </c>
    </row>
    <row r="222" spans="1:10" x14ac:dyDescent="0.25">
      <c r="A222" t="s">
        <v>345</v>
      </c>
      <c r="B222">
        <f>IFERROR(VLOOKUP(A222,Index!A:B,2,FALSE),"")</f>
        <v>110</v>
      </c>
      <c r="C222" t="str">
        <f>VLOOKUP(A222,'Variable Library'!A:D,3,FALSE)</f>
        <v>Interest/Average Total Debt</v>
      </c>
      <c r="D222" t="str">
        <f>VLOOKUP(A222,'Variable Library'!A:D,2,FALSE)</f>
        <v>NUM</v>
      </c>
      <c r="E222" t="str">
        <f>VLOOKUP(A222,'Variable Library'!A:D,4,FALSE)</f>
        <v>Financial Ratios Firm Level by WRDS</v>
      </c>
      <c r="F222" t="str">
        <f>VLOOKUP(A222,'Variable Library'!A:E,5,FALSE)</f>
        <v>Metric</v>
      </c>
      <c r="G222">
        <v>13122</v>
      </c>
      <c r="H222">
        <v>27.602599999999999</v>
      </c>
      <c r="I222" t="str">
        <f t="shared" si="3"/>
        <v>int_totdebt</v>
      </c>
      <c r="J222" t="s">
        <v>544</v>
      </c>
    </row>
    <row r="223" spans="1:10" x14ac:dyDescent="0.25">
      <c r="A223" t="s">
        <v>356</v>
      </c>
      <c r="B223">
        <f>IFERROR(VLOOKUP(A223,Index!A:B,2,FALSE),"")</f>
        <v>111</v>
      </c>
      <c r="C223" t="str">
        <f>VLOOKUP(A223,'Variable Library'!A:D,3,FALSE)</f>
        <v>After-tax Interest Coverage</v>
      </c>
      <c r="D223" t="str">
        <f>VLOOKUP(A223,'Variable Library'!A:D,2,FALSE)</f>
        <v>NUM</v>
      </c>
      <c r="E223" t="str">
        <f>VLOOKUP(A223,'Variable Library'!A:D,4,FALSE)</f>
        <v>Financial Ratios Firm Level by WRDS</v>
      </c>
      <c r="F223" t="str">
        <f>VLOOKUP(A223,'Variable Library'!A:E,5,FALSE)</f>
        <v>Metric</v>
      </c>
      <c r="G223">
        <v>11410</v>
      </c>
      <c r="H223">
        <v>24.001346000000002</v>
      </c>
      <c r="I223" t="str">
        <f t="shared" si="3"/>
        <v>intcov</v>
      </c>
      <c r="J223" t="s">
        <v>544</v>
      </c>
    </row>
    <row r="224" spans="1:10" x14ac:dyDescent="0.25">
      <c r="A224" t="s">
        <v>355</v>
      </c>
      <c r="B224">
        <f>IFERROR(VLOOKUP(A224,Index!A:B,2,FALSE),"")</f>
        <v>112</v>
      </c>
      <c r="C224" t="str">
        <f>VLOOKUP(A224,'Variable Library'!A:D,3,FALSE)</f>
        <v>Interest Coverage Ratio</v>
      </c>
      <c r="D224" t="str">
        <f>VLOOKUP(A224,'Variable Library'!A:D,2,FALSE)</f>
        <v>NUM</v>
      </c>
      <c r="E224" t="str">
        <f>VLOOKUP(A224,'Variable Library'!A:D,4,FALSE)</f>
        <v>Financial Ratios Firm Level by WRDS</v>
      </c>
      <c r="F224" t="str">
        <f>VLOOKUP(A224,'Variable Library'!A:E,5,FALSE)</f>
        <v>Metric</v>
      </c>
      <c r="G224">
        <v>11411</v>
      </c>
      <c r="H224">
        <v>24.003450000000001</v>
      </c>
      <c r="I224" t="str">
        <f t="shared" si="3"/>
        <v>intcov_ratio</v>
      </c>
      <c r="J224" t="s">
        <v>544</v>
      </c>
    </row>
    <row r="225" spans="1:10" x14ac:dyDescent="0.25">
      <c r="A225" t="s">
        <v>344</v>
      </c>
      <c r="B225">
        <f>IFERROR(VLOOKUP(A225,Index!A:B,2,FALSE),"")</f>
        <v>113</v>
      </c>
      <c r="C225" t="str">
        <f>VLOOKUP(A225,'Variable Library'!A:D,3,FALSE)</f>
        <v>Inventory Turnover</v>
      </c>
      <c r="D225" t="str">
        <f>VLOOKUP(A225,'Variable Library'!A:D,2,FALSE)</f>
        <v>NUM</v>
      </c>
      <c r="E225" t="str">
        <f>VLOOKUP(A225,'Variable Library'!A:D,4,FALSE)</f>
        <v>Financial Ratios Firm Level by WRDS</v>
      </c>
      <c r="F225" t="str">
        <f>VLOOKUP(A225,'Variable Library'!A:E,5,FALSE)</f>
        <v>Metric</v>
      </c>
      <c r="G225">
        <v>13352</v>
      </c>
      <c r="H225">
        <v>28.086413</v>
      </c>
      <c r="I225" t="str">
        <f t="shared" si="3"/>
        <v>inv_turn</v>
      </c>
      <c r="J225" t="s">
        <v>544</v>
      </c>
    </row>
    <row r="226" spans="1:10" x14ac:dyDescent="0.25">
      <c r="A226" t="s">
        <v>358</v>
      </c>
      <c r="B226">
        <f>IFERROR(VLOOKUP(A226,Index!A:B,2,FALSE),"")</f>
        <v>114</v>
      </c>
      <c r="C226" t="str">
        <f>VLOOKUP(A226,'Variable Library'!A:D,3,FALSE)</f>
        <v>Inventory/Current Assets</v>
      </c>
      <c r="D226" t="str">
        <f>VLOOKUP(A226,'Variable Library'!A:D,2,FALSE)</f>
        <v>NUM</v>
      </c>
      <c r="E226" t="str">
        <f>VLOOKUP(A226,'Variable Library'!A:D,4,FALSE)</f>
        <v>Financial Ratios Firm Level by WRDS</v>
      </c>
      <c r="F226" t="str">
        <f>VLOOKUP(A226,'Variable Library'!A:E,5,FALSE)</f>
        <v>Metric</v>
      </c>
      <c r="G226">
        <v>9366</v>
      </c>
      <c r="H226">
        <v>19.701719000000001</v>
      </c>
      <c r="I226" t="str">
        <f t="shared" si="3"/>
        <v>invt_act</v>
      </c>
      <c r="J226" t="s">
        <v>544</v>
      </c>
    </row>
    <row r="227" spans="1:10" x14ac:dyDescent="0.25">
      <c r="A227" t="s">
        <v>441</v>
      </c>
      <c r="B227">
        <f>IFERROR(VLOOKUP(A227,Index!A:B,2,FALSE),"")</f>
        <v>115</v>
      </c>
      <c r="C227" t="str">
        <f>VLOOKUP(A227,'Variable Library'!A:D,3,FALSE)</f>
        <v>Long-term Debt/Total Liabilities</v>
      </c>
      <c r="D227" t="str">
        <f>VLOOKUP(A227,'Variable Library'!A:D,2,FALSE)</f>
        <v>NUM</v>
      </c>
      <c r="E227" t="str">
        <f>VLOOKUP(A227,'Variable Library'!A:D,4,FALSE)</f>
        <v>Financial Ratios Firm Level by WRDS</v>
      </c>
      <c r="F227" t="str">
        <f>VLOOKUP(A227,'Variable Library'!A:E,5,FALSE)</f>
        <v>Metric</v>
      </c>
      <c r="G227">
        <v>292</v>
      </c>
      <c r="H227">
        <v>0.61423300000000003</v>
      </c>
      <c r="I227" t="str">
        <f t="shared" si="3"/>
        <v>lt_debt</v>
      </c>
      <c r="J227" t="s">
        <v>544</v>
      </c>
    </row>
    <row r="228" spans="1:10" x14ac:dyDescent="0.25">
      <c r="A228" t="s">
        <v>419</v>
      </c>
      <c r="B228">
        <f>IFERROR(VLOOKUP(A228,Index!A:B,2,FALSE),"")</f>
        <v>116</v>
      </c>
      <c r="C228" t="str">
        <f>VLOOKUP(A228,'Variable Library'!A:D,3,FALSE)</f>
        <v>Total Liabilities/Total Tangible Assets</v>
      </c>
      <c r="D228" t="str">
        <f>VLOOKUP(A228,'Variable Library'!A:D,2,FALSE)</f>
        <v>NUM</v>
      </c>
      <c r="E228" t="str">
        <f>VLOOKUP(A228,'Variable Library'!A:D,4,FALSE)</f>
        <v>Financial Ratios Firm Level by WRDS</v>
      </c>
      <c r="F228" t="str">
        <f>VLOOKUP(A228,'Variable Library'!A:E,5,FALSE)</f>
        <v>Metric</v>
      </c>
      <c r="G228">
        <v>1138</v>
      </c>
      <c r="H228">
        <v>2.393824</v>
      </c>
      <c r="I228" t="str">
        <f t="shared" si="3"/>
        <v>lt_ppent</v>
      </c>
      <c r="J228" t="s">
        <v>544</v>
      </c>
    </row>
    <row r="229" spans="1:10" x14ac:dyDescent="0.25">
      <c r="A229" t="s">
        <v>314</v>
      </c>
      <c r="C229" t="str">
        <f>VLOOKUP(A229,'Variable Library'!A:D,3,FALSE)</f>
        <v>Past AJEXM -- Cumulative Adjustment Factor - Ex Date -Monthly</v>
      </c>
      <c r="D229" t="str">
        <f>VLOOKUP(A229,'Variable Library'!A:D,2,FALSE)</f>
        <v>NUM</v>
      </c>
      <c r="E229" t="str">
        <f>VLOOKUP(A229,'Variable Library'!A:D,4,FALSE)</f>
        <v>Enrichment (CRSP/Compustat Merged Database)</v>
      </c>
      <c r="F229" t="str">
        <f>VLOOKUP(A229,'Variable Library'!A:E,5,FALSE)</f>
        <v>Calculation</v>
      </c>
      <c r="G229">
        <v>19789</v>
      </c>
      <c r="H229">
        <v>41.626874999999998</v>
      </c>
      <c r="I229" t="str">
        <f t="shared" si="3"/>
        <v>past_five_month_ajexm</v>
      </c>
      <c r="J229" t="s">
        <v>545</v>
      </c>
    </row>
    <row r="230" spans="1:10" x14ac:dyDescent="0.25">
      <c r="A230" t="s">
        <v>313</v>
      </c>
      <c r="C230" t="str">
        <f>VLOOKUP(A230,'Variable Library'!A:D,3,FALSE)</f>
        <v>Past PRCCM -- Price - Close - Monthly</v>
      </c>
      <c r="D230" t="str">
        <f>VLOOKUP(A230,'Variable Library'!A:D,2,FALSE)</f>
        <v>NUM</v>
      </c>
      <c r="E230" t="str">
        <f>VLOOKUP(A230,'Variable Library'!A:D,4,FALSE)</f>
        <v>Enrichment (CRSP/Compustat Merged Database)</v>
      </c>
      <c r="F230" t="str">
        <f>VLOOKUP(A230,'Variable Library'!A:E,5,FALSE)</f>
        <v>Calculation</v>
      </c>
      <c r="G230">
        <v>19789</v>
      </c>
      <c r="H230">
        <v>41.626874999999998</v>
      </c>
      <c r="I230" t="str">
        <f t="shared" si="3"/>
        <v>past_five_month_prccm</v>
      </c>
      <c r="J230" t="s">
        <v>545</v>
      </c>
    </row>
    <row r="231" spans="1:10" x14ac:dyDescent="0.25">
      <c r="A231" t="s">
        <v>312</v>
      </c>
      <c r="C231" t="str">
        <f>VLOOKUP(A231,'Variable Library'!A:D,3,FALSE)</f>
        <v>Past TRFM -- Monthly Total Return Factor</v>
      </c>
      <c r="D231" t="str">
        <f>VLOOKUP(A231,'Variable Library'!A:D,2,FALSE)</f>
        <v>NUM</v>
      </c>
      <c r="E231" t="str">
        <f>VLOOKUP(A231,'Variable Library'!A:D,4,FALSE)</f>
        <v>Enrichment (CRSP/Compustat Merged Database)</v>
      </c>
      <c r="F231" t="str">
        <f>VLOOKUP(A231,'Variable Library'!A:E,5,FALSE)</f>
        <v>Calculation</v>
      </c>
      <c r="G231">
        <v>19790</v>
      </c>
      <c r="H231">
        <v>41.628977999999996</v>
      </c>
      <c r="I231" t="str">
        <f t="shared" si="3"/>
        <v>past_five_month_trfm</v>
      </c>
      <c r="J231" t="s">
        <v>545</v>
      </c>
    </row>
    <row r="232" spans="1:10" x14ac:dyDescent="0.25">
      <c r="A232" t="s">
        <v>416</v>
      </c>
      <c r="B232">
        <f>IFERROR(VLOOKUP(A232,Index!A:B,2,FALSE),"")</f>
        <v>117</v>
      </c>
      <c r="C232" t="str">
        <f>VLOOKUP(A232,'Variable Library'!A:D,3,FALSE)</f>
        <v>Net Profit Margin</v>
      </c>
      <c r="D232" t="str">
        <f>VLOOKUP(A232,'Variable Library'!A:D,2,FALSE)</f>
        <v>NUM</v>
      </c>
      <c r="E232" t="str">
        <f>VLOOKUP(A232,'Variable Library'!A:D,4,FALSE)</f>
        <v>Financial Ratios Firm Level by WRDS</v>
      </c>
      <c r="F232" t="str">
        <f>VLOOKUP(A232,'Variable Library'!A:E,5,FALSE)</f>
        <v>Metric</v>
      </c>
      <c r="G232">
        <v>1627</v>
      </c>
      <c r="H232">
        <v>3.422453</v>
      </c>
      <c r="I232" t="str">
        <f t="shared" si="3"/>
        <v>npm</v>
      </c>
      <c r="J232" t="s">
        <v>544</v>
      </c>
    </row>
    <row r="233" spans="1:10" x14ac:dyDescent="0.25">
      <c r="A233" t="s">
        <v>310</v>
      </c>
      <c r="C233" t="str">
        <f>VLOOKUP(A233,'Variable Library'!A:D,3,FALSE)</f>
        <v>Forward AJEXM -- Cumulative Adjustment Factor - Ex Date -Monthly</v>
      </c>
      <c r="D233" t="str">
        <f>VLOOKUP(A233,'Variable Library'!A:D,2,FALSE)</f>
        <v>NUM</v>
      </c>
      <c r="E233" t="str">
        <f>VLOOKUP(A233,'Variable Library'!A:D,4,FALSE)</f>
        <v>Enrichment (CRSP/Compustat Merged Database)</v>
      </c>
      <c r="F233" t="str">
        <f>VLOOKUP(A233,'Variable Library'!A:E,5,FALSE)</f>
        <v>Calculation</v>
      </c>
      <c r="G233">
        <v>19908</v>
      </c>
      <c r="H233">
        <v>41.877195999999998</v>
      </c>
      <c r="I233" t="str">
        <f t="shared" si="3"/>
        <v>forward_five_month_ajexm</v>
      </c>
      <c r="J233" t="s">
        <v>545</v>
      </c>
    </row>
    <row r="234" spans="1:10" x14ac:dyDescent="0.25">
      <c r="A234" t="s">
        <v>308</v>
      </c>
      <c r="C234" t="str">
        <f>VLOOKUP(A234,'Variable Library'!A:D,3,FALSE)</f>
        <v>Forward PRCCM -- Price - Close - Monthly</v>
      </c>
      <c r="D234" t="str">
        <f>VLOOKUP(A234,'Variable Library'!A:D,2,FALSE)</f>
        <v>NUM</v>
      </c>
      <c r="E234" t="str">
        <f>VLOOKUP(A234,'Variable Library'!A:D,4,FALSE)</f>
        <v>Enrichment (CRSP/Compustat Merged Database)</v>
      </c>
      <c r="F234" t="str">
        <f>VLOOKUP(A234,'Variable Library'!A:E,5,FALSE)</f>
        <v>Calculation</v>
      </c>
      <c r="G234">
        <v>19912</v>
      </c>
      <c r="H234">
        <v>41.88561</v>
      </c>
      <c r="I234" t="str">
        <f t="shared" si="3"/>
        <v>forward_five_month_prccm</v>
      </c>
      <c r="J234" t="s">
        <v>545</v>
      </c>
    </row>
    <row r="235" spans="1:10" x14ac:dyDescent="0.25">
      <c r="A235" t="s">
        <v>309</v>
      </c>
      <c r="C235" t="str">
        <f>VLOOKUP(A235,'Variable Library'!A:D,3,FALSE)</f>
        <v>Forward TRFM -- Monthly Total Return Factor</v>
      </c>
      <c r="D235" t="str">
        <f>VLOOKUP(A235,'Variable Library'!A:D,2,FALSE)</f>
        <v>NUM</v>
      </c>
      <c r="E235" t="str">
        <f>VLOOKUP(A235,'Variable Library'!A:D,4,FALSE)</f>
        <v>Enrichment (CRSP/Compustat Merged Database)</v>
      </c>
      <c r="F235" t="str">
        <f>VLOOKUP(A235,'Variable Library'!A:E,5,FALSE)</f>
        <v>Calculation</v>
      </c>
      <c r="G235">
        <v>19912</v>
      </c>
      <c r="H235">
        <v>41.88561</v>
      </c>
      <c r="I235" t="str">
        <f t="shared" si="3"/>
        <v>forward_five_month_trfm</v>
      </c>
      <c r="J235" t="s">
        <v>545</v>
      </c>
    </row>
    <row r="236" spans="1:10" x14ac:dyDescent="0.25">
      <c r="A236" t="s">
        <v>361</v>
      </c>
      <c r="B236">
        <f>IFERROR(VLOOKUP(A236,Index!A:B,2,FALSE),"")</f>
        <v>118</v>
      </c>
      <c r="C236" t="str">
        <f>VLOOKUP(A236,'Variable Library'!A:D,3,FALSE)</f>
        <v>Operating CF/Current Liabilities</v>
      </c>
      <c r="D236" t="str">
        <f>VLOOKUP(A236,'Variable Library'!A:D,2,FALSE)</f>
        <v>NUM</v>
      </c>
      <c r="E236" t="str">
        <f>VLOOKUP(A236,'Variable Library'!A:D,4,FALSE)</f>
        <v>Financial Ratios Firm Level by WRDS</v>
      </c>
      <c r="F236" t="str">
        <f>VLOOKUP(A236,'Variable Library'!A:E,5,FALSE)</f>
        <v>Metric</v>
      </c>
      <c r="G236">
        <v>9122</v>
      </c>
      <c r="H236">
        <v>19.188455999999999</v>
      </c>
      <c r="I236" t="str">
        <f t="shared" si="3"/>
        <v>ocf_lct</v>
      </c>
      <c r="J236" t="s">
        <v>544</v>
      </c>
    </row>
    <row r="237" spans="1:10" x14ac:dyDescent="0.25">
      <c r="A237" t="s">
        <v>306</v>
      </c>
      <c r="C237" t="str">
        <f>VLOOKUP(A237,'Variable Library'!A:D,3,FALSE)</f>
        <v>IPODATE -- Company Initial Public Offering Date</v>
      </c>
      <c r="D237" t="str">
        <f>VLOOKUP(A237,'Variable Library'!A:D,2,FALSE)</f>
        <v>DATE</v>
      </c>
      <c r="E237" t="str">
        <f>VLOOKUP(A237,'Variable Library'!A:D,4,FALSE)</f>
        <v>CRSP/Compustat Merged Database - Security Monthly</v>
      </c>
      <c r="F237" t="str">
        <f>VLOOKUP(A237,'Variable Library'!A:E,5,FALSE)</f>
        <v>Reference (Date)</v>
      </c>
      <c r="G237">
        <v>21287</v>
      </c>
      <c r="H237">
        <v>44.777971999999998</v>
      </c>
      <c r="I237" t="str">
        <f t="shared" si="3"/>
        <v>ipodate</v>
      </c>
      <c r="J237" t="s">
        <v>545</v>
      </c>
    </row>
    <row r="238" spans="1:10" x14ac:dyDescent="0.25">
      <c r="A238" t="s">
        <v>305</v>
      </c>
      <c r="C238" t="str">
        <f>VLOOKUP(A238,'Variable Library'!A:D,3,FALSE)</f>
        <v>Past AJEXM -- Cumulative Adjustment Factor - Ex Date -Monthly</v>
      </c>
      <c r="D238" t="str">
        <f>VLOOKUP(A238,'Variable Library'!A:D,2,FALSE)</f>
        <v>NUM</v>
      </c>
      <c r="E238" t="str">
        <f>VLOOKUP(A238,'Variable Library'!A:D,4,FALSE)</f>
        <v>Enrichment (CRSP/Compustat Merged Database)</v>
      </c>
      <c r="F238" t="str">
        <f>VLOOKUP(A238,'Variable Library'!A:E,5,FALSE)</f>
        <v>Calculation</v>
      </c>
      <c r="G238">
        <v>23744</v>
      </c>
      <c r="H238">
        <v>49.946359999999999</v>
      </c>
      <c r="I238" t="str">
        <f t="shared" si="3"/>
        <v>past_six_month_ajexm</v>
      </c>
      <c r="J238" t="s">
        <v>545</v>
      </c>
    </row>
    <row r="239" spans="1:10" x14ac:dyDescent="0.25">
      <c r="A239" t="s">
        <v>304</v>
      </c>
      <c r="C239" t="str">
        <f>VLOOKUP(A239,'Variable Library'!A:D,3,FALSE)</f>
        <v>Past PRCCM -- Price - Close - Monthly</v>
      </c>
      <c r="D239" t="str">
        <f>VLOOKUP(A239,'Variable Library'!A:D,2,FALSE)</f>
        <v>NUM</v>
      </c>
      <c r="E239" t="str">
        <f>VLOOKUP(A239,'Variable Library'!A:D,4,FALSE)</f>
        <v>Enrichment (CRSP/Compustat Merged Database)</v>
      </c>
      <c r="F239" t="str">
        <f>VLOOKUP(A239,'Variable Library'!A:E,5,FALSE)</f>
        <v>Calculation</v>
      </c>
      <c r="G239">
        <v>23744</v>
      </c>
      <c r="H239">
        <v>49.946359999999999</v>
      </c>
      <c r="I239" t="str">
        <f t="shared" si="3"/>
        <v>past_six_month_prccm</v>
      </c>
      <c r="J239" t="s">
        <v>545</v>
      </c>
    </row>
    <row r="240" spans="1:10" x14ac:dyDescent="0.25">
      <c r="A240" t="s">
        <v>303</v>
      </c>
      <c r="C240" t="str">
        <f>VLOOKUP(A240,'Variable Library'!A:D,3,FALSE)</f>
        <v>Past TRFM -- Monthly Total Return Factor</v>
      </c>
      <c r="D240" t="str">
        <f>VLOOKUP(A240,'Variable Library'!A:D,2,FALSE)</f>
        <v>NUM</v>
      </c>
      <c r="E240" t="str">
        <f>VLOOKUP(A240,'Variable Library'!A:D,4,FALSE)</f>
        <v>Enrichment (CRSP/Compustat Merged Database)</v>
      </c>
      <c r="F240" t="str">
        <f>VLOOKUP(A240,'Variable Library'!A:E,5,FALSE)</f>
        <v>Calculation</v>
      </c>
      <c r="G240">
        <v>23745</v>
      </c>
      <c r="H240">
        <v>49.948462999999997</v>
      </c>
      <c r="I240" t="str">
        <f t="shared" si="3"/>
        <v>past_six_month_trfm</v>
      </c>
      <c r="J240" t="s">
        <v>545</v>
      </c>
    </row>
    <row r="241" spans="1:10" x14ac:dyDescent="0.25">
      <c r="A241" t="s">
        <v>413</v>
      </c>
      <c r="B241">
        <f>IFERROR(VLOOKUP(A241,Index!A:B,2,FALSE),"")</f>
        <v>119</v>
      </c>
      <c r="C241" t="str">
        <f>VLOOKUP(A241,'Variable Library'!A:D,3,FALSE)</f>
        <v>Operating Profit Margin After Depreciation</v>
      </c>
      <c r="D241" t="str">
        <f>VLOOKUP(A241,'Variable Library'!A:D,2,FALSE)</f>
        <v>NUM</v>
      </c>
      <c r="E241" t="str">
        <f>VLOOKUP(A241,'Variable Library'!A:D,4,FALSE)</f>
        <v>Financial Ratios Firm Level by WRDS</v>
      </c>
      <c r="F241" t="str">
        <f>VLOOKUP(A241,'Variable Library'!A:E,5,FALSE)</f>
        <v>Metric</v>
      </c>
      <c r="G241">
        <v>1631</v>
      </c>
      <c r="H241">
        <v>3.4308670000000001</v>
      </c>
      <c r="I241" t="str">
        <f t="shared" si="3"/>
        <v>opmad</v>
      </c>
      <c r="J241" t="s">
        <v>544</v>
      </c>
    </row>
    <row r="242" spans="1:10" x14ac:dyDescent="0.25">
      <c r="A242" t="s">
        <v>301</v>
      </c>
      <c r="C242" t="str">
        <f>VLOOKUP(A242,'Variable Library'!A:D,3,FALSE)</f>
        <v>Forward AJEXM -- Cumulative Adjustment Factor - Ex Date -Monthly</v>
      </c>
      <c r="D242" t="str">
        <f>VLOOKUP(A242,'Variable Library'!A:D,2,FALSE)</f>
        <v>NUM</v>
      </c>
      <c r="E242" t="str">
        <f>VLOOKUP(A242,'Variable Library'!A:D,4,FALSE)</f>
        <v>Enrichment (CRSP/Compustat Merged Database)</v>
      </c>
      <c r="F242" t="str">
        <f>VLOOKUP(A242,'Variable Library'!A:E,5,FALSE)</f>
        <v>Calculation</v>
      </c>
      <c r="G242">
        <v>23798</v>
      </c>
      <c r="H242">
        <v>50.059950999999998</v>
      </c>
      <c r="I242" t="str">
        <f t="shared" si="3"/>
        <v>forward_six_month_ajexm</v>
      </c>
      <c r="J242" t="s">
        <v>545</v>
      </c>
    </row>
    <row r="243" spans="1:10" x14ac:dyDescent="0.25">
      <c r="A243" t="s">
        <v>300</v>
      </c>
      <c r="C243" t="str">
        <f>VLOOKUP(A243,'Variable Library'!A:D,3,FALSE)</f>
        <v>Forward PRCCM -- Price - Close - Monthly</v>
      </c>
      <c r="D243" t="str">
        <f>VLOOKUP(A243,'Variable Library'!A:D,2,FALSE)</f>
        <v>NUM</v>
      </c>
      <c r="E243" t="str">
        <f>VLOOKUP(A243,'Variable Library'!A:D,4,FALSE)</f>
        <v>Enrichment (CRSP/Compustat Merged Database)</v>
      </c>
      <c r="F243" t="str">
        <f>VLOOKUP(A243,'Variable Library'!A:E,5,FALSE)</f>
        <v>Calculation</v>
      </c>
      <c r="G243">
        <v>23802</v>
      </c>
      <c r="H243">
        <v>50.068365</v>
      </c>
      <c r="I243" t="str">
        <f t="shared" si="3"/>
        <v>forward_six_month_prccm</v>
      </c>
      <c r="J243" t="s">
        <v>545</v>
      </c>
    </row>
    <row r="244" spans="1:10" x14ac:dyDescent="0.25">
      <c r="A244" t="s">
        <v>299</v>
      </c>
      <c r="C244" t="str">
        <f>VLOOKUP(A244,'Variable Library'!A:D,3,FALSE)</f>
        <v>Forward TRFM -- Monthly Total Return Factor</v>
      </c>
      <c r="D244" t="str">
        <f>VLOOKUP(A244,'Variable Library'!A:D,2,FALSE)</f>
        <v>NUM</v>
      </c>
      <c r="E244" t="str">
        <f>VLOOKUP(A244,'Variable Library'!A:D,4,FALSE)</f>
        <v>Enrichment (CRSP/Compustat Merged Database)</v>
      </c>
      <c r="F244" t="str">
        <f>VLOOKUP(A244,'Variable Library'!A:E,5,FALSE)</f>
        <v>Calculation</v>
      </c>
      <c r="G244">
        <v>23802</v>
      </c>
      <c r="H244">
        <v>50.068365</v>
      </c>
      <c r="I244" t="str">
        <f t="shared" si="3"/>
        <v>forward_six_month_trfm</v>
      </c>
      <c r="J244" t="s">
        <v>545</v>
      </c>
    </row>
    <row r="245" spans="1:10" x14ac:dyDescent="0.25">
      <c r="A245" t="s">
        <v>414</v>
      </c>
      <c r="B245">
        <f>IFERROR(VLOOKUP(A245,Index!A:B,2,FALSE),"")</f>
        <v>120</v>
      </c>
      <c r="C245" t="str">
        <f>VLOOKUP(A245,'Variable Library'!A:D,3,FALSE)</f>
        <v>Operating Profit Margin Before Depreciation</v>
      </c>
      <c r="D245" t="str">
        <f>VLOOKUP(A245,'Variable Library'!A:D,2,FALSE)</f>
        <v>NUM</v>
      </c>
      <c r="E245" t="str">
        <f>VLOOKUP(A245,'Variable Library'!A:D,4,FALSE)</f>
        <v>Financial Ratios Firm Level by WRDS</v>
      </c>
      <c r="F245" t="str">
        <f>VLOOKUP(A245,'Variable Library'!A:E,5,FALSE)</f>
        <v>Metric</v>
      </c>
      <c r="G245">
        <v>1631</v>
      </c>
      <c r="H245">
        <v>3.4308670000000001</v>
      </c>
      <c r="I245" t="str">
        <f t="shared" si="3"/>
        <v>opmbd</v>
      </c>
      <c r="J245" t="s">
        <v>544</v>
      </c>
    </row>
    <row r="246" spans="1:10" x14ac:dyDescent="0.25">
      <c r="A246" t="s">
        <v>418</v>
      </c>
      <c r="B246">
        <f>IFERROR(VLOOKUP(A246,Index!A:B,2,FALSE),"")</f>
        <v>121</v>
      </c>
      <c r="C246" t="str">
        <f>VLOOKUP(A246,'Variable Library'!A:D,3,FALSE)</f>
        <v>Payables Turnover</v>
      </c>
      <c r="D246" t="str">
        <f>VLOOKUP(A246,'Variable Library'!A:D,2,FALSE)</f>
        <v>NUM</v>
      </c>
      <c r="E246" t="str">
        <f>VLOOKUP(A246,'Variable Library'!A:D,4,FALSE)</f>
        <v>Financial Ratios Firm Level by WRDS</v>
      </c>
      <c r="F246" t="str">
        <f>VLOOKUP(A246,'Variable Library'!A:E,5,FALSE)</f>
        <v>Metric</v>
      </c>
      <c r="G246">
        <v>1404</v>
      </c>
      <c r="H246">
        <v>2.9533649999999998</v>
      </c>
      <c r="I246" t="str">
        <f t="shared" si="3"/>
        <v>pay_turn</v>
      </c>
      <c r="J246" t="s">
        <v>544</v>
      </c>
    </row>
    <row r="247" spans="1:10" x14ac:dyDescent="0.25">
      <c r="A247" t="s">
        <v>446</v>
      </c>
      <c r="B247">
        <f>IFERROR(VLOOKUP(A247,Index!A:B,2,FALSE),"")</f>
        <v>122</v>
      </c>
      <c r="C247" t="str">
        <f>VLOOKUP(A247,'Variable Library'!A:D,3,FALSE)</f>
        <v>Price/Cash flow</v>
      </c>
      <c r="D247" t="str">
        <f>VLOOKUP(A247,'Variable Library'!A:D,2,FALSE)</f>
        <v>NUM</v>
      </c>
      <c r="E247" t="str">
        <f>VLOOKUP(A247,'Variable Library'!A:D,4,FALSE)</f>
        <v>Financial Ratios Firm Level by WRDS</v>
      </c>
      <c r="F247" t="str">
        <f>VLOOKUP(A247,'Variable Library'!A:E,5,FALSE)</f>
        <v>Metric</v>
      </c>
      <c r="G247">
        <v>224</v>
      </c>
      <c r="H247">
        <v>0.471192</v>
      </c>
      <c r="I247" t="str">
        <f t="shared" si="3"/>
        <v>pcf</v>
      </c>
      <c r="J247" t="s">
        <v>544</v>
      </c>
    </row>
    <row r="248" spans="1:10" x14ac:dyDescent="0.25">
      <c r="A248" t="s">
        <v>295</v>
      </c>
      <c r="C248" t="str">
        <f>VLOOKUP(A248,'Variable Library'!A:D,3,FALSE)</f>
        <v>CURCDDVM -- ISO Currency Code - Dividend Monthly</v>
      </c>
      <c r="D248" t="str">
        <f>VLOOKUP(A248,'Variable Library'!A:D,2,FALSE)</f>
        <v>CHAR</v>
      </c>
      <c r="E248" t="str">
        <f>VLOOKUP(A248,'Variable Library'!A:D,4,FALSE)</f>
        <v>CRSP/Compustat Merged Database - Security Monthly</v>
      </c>
      <c r="F248" t="str">
        <f>VLOOKUP(A248,'Variable Library'!A:E,5,FALSE)</f>
        <v>Reference (Description)</v>
      </c>
      <c r="G248">
        <v>27344</v>
      </c>
      <c r="H248">
        <v>57.519089999999998</v>
      </c>
      <c r="I248" t="str">
        <f t="shared" si="3"/>
        <v>curcddvm</v>
      </c>
      <c r="J248" t="s">
        <v>545</v>
      </c>
    </row>
    <row r="249" spans="1:10" x14ac:dyDescent="0.25">
      <c r="A249" t="s">
        <v>421</v>
      </c>
      <c r="B249">
        <f>IFERROR(VLOOKUP(A249,Index!A:B,2,FALSE),"")</f>
        <v>123</v>
      </c>
      <c r="C249" t="str">
        <f>VLOOKUP(A249,'Variable Library'!A:D,3,FALSE)</f>
        <v>P/E (Diluted, Excl. EI)</v>
      </c>
      <c r="D249" t="str">
        <f>VLOOKUP(A249,'Variable Library'!A:D,2,FALSE)</f>
        <v>NUM</v>
      </c>
      <c r="E249" t="str">
        <f>VLOOKUP(A249,'Variable Library'!A:D,4,FALSE)</f>
        <v>Financial Ratios Firm Level by WRDS</v>
      </c>
      <c r="F249" t="str">
        <f>VLOOKUP(A249,'Variable Library'!A:E,5,FALSE)</f>
        <v>Metric</v>
      </c>
      <c r="G249">
        <v>999</v>
      </c>
      <c r="H249">
        <v>2.1014330000000001</v>
      </c>
      <c r="I249" t="str">
        <f t="shared" si="3"/>
        <v>pe_exi</v>
      </c>
      <c r="J249" t="s">
        <v>544</v>
      </c>
    </row>
    <row r="250" spans="1:10" x14ac:dyDescent="0.25">
      <c r="A250" t="s">
        <v>422</v>
      </c>
      <c r="B250">
        <f>IFERROR(VLOOKUP(A250,Index!A:B,2,FALSE),"")</f>
        <v>124</v>
      </c>
      <c r="C250" t="str">
        <f>VLOOKUP(A250,'Variable Library'!A:D,3,FALSE)</f>
        <v>P/E (Diluted, Incl. EI)</v>
      </c>
      <c r="D250" t="str">
        <f>VLOOKUP(A250,'Variable Library'!A:D,2,FALSE)</f>
        <v>NUM</v>
      </c>
      <c r="E250" t="str">
        <f>VLOOKUP(A250,'Variable Library'!A:D,4,FALSE)</f>
        <v>Financial Ratios Firm Level by WRDS</v>
      </c>
      <c r="F250" t="str">
        <f>VLOOKUP(A250,'Variable Library'!A:E,5,FALSE)</f>
        <v>Metric</v>
      </c>
      <c r="G250">
        <v>984</v>
      </c>
      <c r="H250">
        <v>2.0698789999999998</v>
      </c>
      <c r="I250" t="str">
        <f t="shared" si="3"/>
        <v>pe_inc</v>
      </c>
      <c r="J250" t="s">
        <v>544</v>
      </c>
    </row>
    <row r="251" spans="1:10" x14ac:dyDescent="0.25">
      <c r="A251" t="s">
        <v>292</v>
      </c>
      <c r="C251" t="str">
        <f>VLOOKUP(A251,'Variable Library'!A:D,3,FALSE)</f>
        <v>Past AJEXM -- Cumulative Adjustment Factor - Ex Date -Monthly</v>
      </c>
      <c r="D251" t="str">
        <f>VLOOKUP(A251,'Variable Library'!A:D,2,FALSE)</f>
        <v>NUM</v>
      </c>
      <c r="E251" t="str">
        <f>VLOOKUP(A251,'Variable Library'!A:D,4,FALSE)</f>
        <v>Enrichment (CRSP/Compustat Merged Database)</v>
      </c>
      <c r="F251" t="str">
        <f>VLOOKUP(A251,'Variable Library'!A:E,5,FALSE)</f>
        <v>Calculation</v>
      </c>
      <c r="G251">
        <v>27629</v>
      </c>
      <c r="H251">
        <v>58.118597000000001</v>
      </c>
      <c r="I251" t="str">
        <f t="shared" si="3"/>
        <v>past_seven_month_ajexm</v>
      </c>
      <c r="J251" t="s">
        <v>545</v>
      </c>
    </row>
    <row r="252" spans="1:10" x14ac:dyDescent="0.25">
      <c r="A252" t="s">
        <v>291</v>
      </c>
      <c r="C252" t="str">
        <f>VLOOKUP(A252,'Variable Library'!A:D,3,FALSE)</f>
        <v>Past PRCCM -- Price - Close - Monthly</v>
      </c>
      <c r="D252" t="str">
        <f>VLOOKUP(A252,'Variable Library'!A:D,2,FALSE)</f>
        <v>NUM</v>
      </c>
      <c r="E252" t="str">
        <f>VLOOKUP(A252,'Variable Library'!A:D,4,FALSE)</f>
        <v>Enrichment (CRSP/Compustat Merged Database)</v>
      </c>
      <c r="F252" t="str">
        <f>VLOOKUP(A252,'Variable Library'!A:E,5,FALSE)</f>
        <v>Calculation</v>
      </c>
      <c r="G252">
        <v>27629</v>
      </c>
      <c r="H252">
        <v>58.118597000000001</v>
      </c>
      <c r="I252" t="str">
        <f t="shared" si="3"/>
        <v>past_seven_month_prccm</v>
      </c>
      <c r="J252" t="s">
        <v>545</v>
      </c>
    </row>
    <row r="253" spans="1:10" x14ac:dyDescent="0.25">
      <c r="A253" t="s">
        <v>290</v>
      </c>
      <c r="C253" t="str">
        <f>VLOOKUP(A253,'Variable Library'!A:D,3,FALSE)</f>
        <v>Past TRFM -- Monthly Total Return Factor</v>
      </c>
      <c r="D253" t="str">
        <f>VLOOKUP(A253,'Variable Library'!A:D,2,FALSE)</f>
        <v>NUM</v>
      </c>
      <c r="E253" t="str">
        <f>VLOOKUP(A253,'Variable Library'!A:D,4,FALSE)</f>
        <v>Enrichment (CRSP/Compustat Merged Database)</v>
      </c>
      <c r="F253" t="str">
        <f>VLOOKUP(A253,'Variable Library'!A:E,5,FALSE)</f>
        <v>Calculation</v>
      </c>
      <c r="G253">
        <v>27630</v>
      </c>
      <c r="H253">
        <v>58.120700999999997</v>
      </c>
      <c r="I253" t="str">
        <f t="shared" si="3"/>
        <v>past_seven_month_trfm</v>
      </c>
      <c r="J253" t="s">
        <v>545</v>
      </c>
    </row>
    <row r="254" spans="1:10" x14ac:dyDescent="0.25">
      <c r="A254" t="s">
        <v>423</v>
      </c>
      <c r="B254">
        <f>IFERROR(VLOOKUP(A254,Index!A:B,2,FALSE),"")</f>
        <v>125</v>
      </c>
      <c r="C254" t="str">
        <f>VLOOKUP(A254,'Variable Library'!A:D,3,FALSE)</f>
        <v>Price/Operating Earnings (Basic, Excl. EI)</v>
      </c>
      <c r="D254" t="str">
        <f>VLOOKUP(A254,'Variable Library'!A:D,2,FALSE)</f>
        <v>NUM</v>
      </c>
      <c r="E254" t="str">
        <f>VLOOKUP(A254,'Variable Library'!A:D,4,FALSE)</f>
        <v>Financial Ratios Firm Level by WRDS</v>
      </c>
      <c r="F254" t="str">
        <f>VLOOKUP(A254,'Variable Library'!A:E,5,FALSE)</f>
        <v>Metric</v>
      </c>
      <c r="G254">
        <v>980</v>
      </c>
      <c r="H254">
        <v>2.0614650000000001</v>
      </c>
      <c r="I254" t="str">
        <f t="shared" si="3"/>
        <v>pe_op_basic</v>
      </c>
      <c r="J254" t="s">
        <v>544</v>
      </c>
    </row>
    <row r="255" spans="1:10" x14ac:dyDescent="0.25">
      <c r="A255" t="s">
        <v>288</v>
      </c>
      <c r="C255" t="str">
        <f>VLOOKUP(A255,'Variable Library'!A:D,3,FALSE)</f>
        <v>Forward AJEXM -- Cumulative Adjustment Factor - Ex Date -Monthly</v>
      </c>
      <c r="D255" t="str">
        <f>VLOOKUP(A255,'Variable Library'!A:D,2,FALSE)</f>
        <v>NUM</v>
      </c>
      <c r="E255" t="str">
        <f>VLOOKUP(A255,'Variable Library'!A:D,4,FALSE)</f>
        <v>Enrichment (CRSP/Compustat Merged Database)</v>
      </c>
      <c r="F255" t="str">
        <f>VLOOKUP(A255,'Variable Library'!A:E,5,FALSE)</f>
        <v>Calculation</v>
      </c>
      <c r="G255">
        <v>27646</v>
      </c>
      <c r="H255">
        <v>58.154356999999997</v>
      </c>
      <c r="I255" t="str">
        <f t="shared" si="3"/>
        <v>forward_seven_month_ajexm</v>
      </c>
      <c r="J255" t="s">
        <v>545</v>
      </c>
    </row>
    <row r="256" spans="1:10" x14ac:dyDescent="0.25">
      <c r="A256" t="s">
        <v>286</v>
      </c>
      <c r="C256" t="str">
        <f>VLOOKUP(A256,'Variable Library'!A:D,3,FALSE)</f>
        <v>Forward PRCCM -- Price - Close - Monthly</v>
      </c>
      <c r="D256" t="str">
        <f>VLOOKUP(A256,'Variable Library'!A:D,2,FALSE)</f>
        <v>NUM</v>
      </c>
      <c r="E256" t="str">
        <f>VLOOKUP(A256,'Variable Library'!A:D,4,FALSE)</f>
        <v>Enrichment (CRSP/Compustat Merged Database)</v>
      </c>
      <c r="F256" t="str">
        <f>VLOOKUP(A256,'Variable Library'!A:E,5,FALSE)</f>
        <v>Calculation</v>
      </c>
      <c r="G256">
        <v>27647</v>
      </c>
      <c r="H256">
        <v>58.156461</v>
      </c>
      <c r="I256" t="str">
        <f t="shared" si="3"/>
        <v>forward_seven_month_prccm</v>
      </c>
      <c r="J256" t="s">
        <v>545</v>
      </c>
    </row>
    <row r="257" spans="1:10" x14ac:dyDescent="0.25">
      <c r="A257" t="s">
        <v>287</v>
      </c>
      <c r="C257" t="str">
        <f>VLOOKUP(A257,'Variable Library'!A:D,3,FALSE)</f>
        <v>Forward TRFM -- Monthly Total Return Factor</v>
      </c>
      <c r="D257" t="str">
        <f>VLOOKUP(A257,'Variable Library'!A:D,2,FALSE)</f>
        <v>NUM</v>
      </c>
      <c r="E257" t="str">
        <f>VLOOKUP(A257,'Variable Library'!A:D,4,FALSE)</f>
        <v>Enrichment (CRSP/Compustat Merged Database)</v>
      </c>
      <c r="F257" t="str">
        <f>VLOOKUP(A257,'Variable Library'!A:E,5,FALSE)</f>
        <v>Calculation</v>
      </c>
      <c r="G257">
        <v>27647</v>
      </c>
      <c r="H257">
        <v>58.156461</v>
      </c>
      <c r="I257" t="str">
        <f t="shared" si="3"/>
        <v>forward_seven_month_trfm</v>
      </c>
      <c r="J257" t="s">
        <v>545</v>
      </c>
    </row>
    <row r="258" spans="1:10" x14ac:dyDescent="0.25">
      <c r="A258" t="s">
        <v>420</v>
      </c>
      <c r="B258">
        <f>IFERROR(VLOOKUP(A258,Index!A:B,2,FALSE),"")</f>
        <v>126</v>
      </c>
      <c r="C258" t="str">
        <f>VLOOKUP(A258,'Variable Library'!A:D,3,FALSE)</f>
        <v>Price/Operating Earnings (Diluted, Excl. EI)</v>
      </c>
      <c r="D258" t="str">
        <f>VLOOKUP(A258,'Variable Library'!A:D,2,FALSE)</f>
        <v>NUM</v>
      </c>
      <c r="E258" t="str">
        <f>VLOOKUP(A258,'Variable Library'!A:D,4,FALSE)</f>
        <v>Financial Ratios Firm Level by WRDS</v>
      </c>
      <c r="F258" t="str">
        <f>VLOOKUP(A258,'Variable Library'!A:E,5,FALSE)</f>
        <v>Metric</v>
      </c>
      <c r="G258">
        <v>1012</v>
      </c>
      <c r="H258">
        <v>2.1287780000000001</v>
      </c>
      <c r="I258" t="str">
        <f t="shared" ref="I258:I321" si="4">LOWER(A258)</f>
        <v>pe_op_dil</v>
      </c>
      <c r="J258" t="s">
        <v>544</v>
      </c>
    </row>
    <row r="259" spans="1:10" x14ac:dyDescent="0.25">
      <c r="A259" t="s">
        <v>284</v>
      </c>
      <c r="C259" t="str">
        <f>VLOOKUP(A259,'Variable Library'!A:D,3,FALSE)</f>
        <v>SPGIM -- S&amp;P GICS Index Code - Historical</v>
      </c>
      <c r="D259" t="str">
        <f>VLOOKUP(A259,'Variable Library'!A:D,2,FALSE)</f>
        <v>CHAR</v>
      </c>
      <c r="E259" t="str">
        <f>VLOOKUP(A259,'Variable Library'!A:D,4,FALSE)</f>
        <v>CRSP/Compustat Merged Database - Security Monthly</v>
      </c>
      <c r="F259" t="str">
        <f>VLOOKUP(A259,'Variable Library'!A:E,5,FALSE)</f>
        <v>Categorical</v>
      </c>
      <c r="G259">
        <v>29913</v>
      </c>
      <c r="H259">
        <v>62.923074</v>
      </c>
      <c r="I259" t="str">
        <f t="shared" si="4"/>
        <v>spgim</v>
      </c>
      <c r="J259" t="s">
        <v>545</v>
      </c>
    </row>
    <row r="260" spans="1:10" x14ac:dyDescent="0.25">
      <c r="A260" t="s">
        <v>283</v>
      </c>
      <c r="C260" t="str">
        <f>VLOOKUP(A260,'Variable Library'!A:D,3,FALSE)</f>
        <v>SPMIM -- S&amp;P Major Index Code - Historical</v>
      </c>
      <c r="D260" t="str">
        <f>VLOOKUP(A260,'Variable Library'!A:D,2,FALSE)</f>
        <v>CHAR</v>
      </c>
      <c r="E260" t="str">
        <f>VLOOKUP(A260,'Variable Library'!A:D,4,FALSE)</f>
        <v>CRSP/Compustat Merged Database - Security Monthly</v>
      </c>
      <c r="F260" t="str">
        <f>VLOOKUP(A260,'Variable Library'!A:E,5,FALSE)</f>
        <v>Categorical</v>
      </c>
      <c r="G260">
        <v>29913</v>
      </c>
      <c r="H260">
        <v>62.923074</v>
      </c>
      <c r="I260" t="str">
        <f t="shared" si="4"/>
        <v>spmim</v>
      </c>
      <c r="J260" t="s">
        <v>545</v>
      </c>
    </row>
    <row r="261" spans="1:10" x14ac:dyDescent="0.25">
      <c r="A261" t="s">
        <v>282</v>
      </c>
      <c r="C261" t="str">
        <f>VLOOKUP(A261,'Variable Library'!A:D,3,FALSE)</f>
        <v>FAX -- Fax Number</v>
      </c>
      <c r="D261" t="str">
        <f>VLOOKUP(A261,'Variable Library'!A:D,2,FALSE)</f>
        <v>CHAR</v>
      </c>
      <c r="E261" t="str">
        <f>VLOOKUP(A261,'Variable Library'!A:D,4,FALSE)</f>
        <v>CRSP/Compustat Merged Database - Security Monthly</v>
      </c>
      <c r="F261" t="str">
        <f>VLOOKUP(A261,'Variable Library'!A:E,5,FALSE)</f>
        <v>Reference (Contact)</v>
      </c>
      <c r="G261">
        <v>30345</v>
      </c>
      <c r="H261">
        <v>63.831800999999999</v>
      </c>
      <c r="I261" t="str">
        <f t="shared" si="4"/>
        <v>fax</v>
      </c>
      <c r="J261" t="s">
        <v>545</v>
      </c>
    </row>
    <row r="262" spans="1:10" x14ac:dyDescent="0.25">
      <c r="A262" t="s">
        <v>281</v>
      </c>
      <c r="C262" t="str">
        <f>VLOOKUP(A262,'Variable Library'!A:D,3,FALSE)</f>
        <v>SPIIM -- S&amp;P Industry Index Code - Historical</v>
      </c>
      <c r="D262" t="str">
        <f>VLOOKUP(A262,'Variable Library'!A:D,2,FALSE)</f>
        <v>CHAR</v>
      </c>
      <c r="E262" t="str">
        <f>VLOOKUP(A262,'Variable Library'!A:D,4,FALSE)</f>
        <v>CRSP/Compustat Merged Database - Security Monthly</v>
      </c>
      <c r="F262" t="str">
        <f>VLOOKUP(A262,'Variable Library'!A:E,5,FALSE)</f>
        <v>Categorical</v>
      </c>
      <c r="G262">
        <v>30755</v>
      </c>
      <c r="H262">
        <v>64.694250999999994</v>
      </c>
      <c r="I262" t="str">
        <f t="shared" si="4"/>
        <v>spiim</v>
      </c>
      <c r="J262" t="s">
        <v>545</v>
      </c>
    </row>
    <row r="263" spans="1:10" x14ac:dyDescent="0.25">
      <c r="A263" t="s">
        <v>280</v>
      </c>
      <c r="C263" t="str">
        <f>VLOOKUP(A263,'Variable Library'!A:D,3,FALSE)</f>
        <v>FAX -- Fax Number</v>
      </c>
      <c r="D263" t="str">
        <f>VLOOKUP(A263,'Variable Library'!A:D,2,FALSE)</f>
        <v>CHAR</v>
      </c>
      <c r="E263" t="str">
        <f>VLOOKUP(A263,'Variable Library'!A:D,4,FALSE)</f>
        <v>CRSP/Compustat Merged Database - Security Monthly</v>
      </c>
      <c r="F263" t="str">
        <f>VLOOKUP(A263,'Variable Library'!A:E,5,FALSE)</f>
        <v>Reference (Contact)</v>
      </c>
      <c r="G263">
        <v>31292</v>
      </c>
      <c r="H263">
        <v>65.823849999999993</v>
      </c>
      <c r="I263" t="str">
        <f t="shared" si="4"/>
        <v>fax</v>
      </c>
      <c r="J263" t="s">
        <v>545</v>
      </c>
    </row>
    <row r="264" spans="1:10" x14ac:dyDescent="0.25">
      <c r="A264" t="s">
        <v>279</v>
      </c>
      <c r="C264" t="str">
        <f>VLOOKUP(A264,'Variable Library'!A:D,3,FALSE)</f>
        <v>Forward AJEXM -- Cumulative Adjustment Factor - Ex Date -Monthly</v>
      </c>
      <c r="D264" t="str">
        <f>VLOOKUP(A264,'Variable Library'!A:D,2,FALSE)</f>
        <v>NUM</v>
      </c>
      <c r="E264" t="str">
        <f>VLOOKUP(A264,'Variable Library'!A:D,4,FALSE)</f>
        <v>Enrichment (CRSP/Compustat Merged Database)</v>
      </c>
      <c r="F264" t="str">
        <f>VLOOKUP(A264,'Variable Library'!A:E,5,FALSE)</f>
        <v>Calculation</v>
      </c>
      <c r="G264">
        <v>31457</v>
      </c>
      <c r="H264">
        <v>66.170933000000005</v>
      </c>
      <c r="I264" t="str">
        <f t="shared" si="4"/>
        <v>forward_eight_month_ajexm</v>
      </c>
      <c r="J264" t="s">
        <v>545</v>
      </c>
    </row>
    <row r="265" spans="1:10" x14ac:dyDescent="0.25">
      <c r="A265" t="s">
        <v>278</v>
      </c>
      <c r="C265" t="str">
        <f>VLOOKUP(A265,'Variable Library'!A:D,3,FALSE)</f>
        <v>Forward PRCCM -- Price - Close - Monthly</v>
      </c>
      <c r="D265" t="str">
        <f>VLOOKUP(A265,'Variable Library'!A:D,2,FALSE)</f>
        <v>NUM</v>
      </c>
      <c r="E265" t="str">
        <f>VLOOKUP(A265,'Variable Library'!A:D,4,FALSE)</f>
        <v>Enrichment (CRSP/Compustat Merged Database)</v>
      </c>
      <c r="F265" t="str">
        <f>VLOOKUP(A265,'Variable Library'!A:E,5,FALSE)</f>
        <v>Calculation</v>
      </c>
      <c r="G265">
        <v>31458</v>
      </c>
      <c r="H265">
        <v>66.173036999999994</v>
      </c>
      <c r="I265" t="str">
        <f t="shared" si="4"/>
        <v>forward_eight_month_prccm</v>
      </c>
      <c r="J265" t="s">
        <v>545</v>
      </c>
    </row>
    <row r="266" spans="1:10" x14ac:dyDescent="0.25">
      <c r="A266" t="s">
        <v>277</v>
      </c>
      <c r="C266" t="str">
        <f>VLOOKUP(A266,'Variable Library'!A:D,3,FALSE)</f>
        <v>Forward TRFM -- Monthly Total Return Factor</v>
      </c>
      <c r="D266" t="str">
        <f>VLOOKUP(A266,'Variable Library'!A:D,2,FALSE)</f>
        <v>NUM</v>
      </c>
      <c r="E266" t="str">
        <f>VLOOKUP(A266,'Variable Library'!A:D,4,FALSE)</f>
        <v>Enrichment (CRSP/Compustat Merged Database)</v>
      </c>
      <c r="F266" t="str">
        <f>VLOOKUP(A266,'Variable Library'!A:E,5,FALSE)</f>
        <v>Calculation</v>
      </c>
      <c r="G266">
        <v>31458</v>
      </c>
      <c r="H266">
        <v>66.173036999999994</v>
      </c>
      <c r="I266" t="str">
        <f t="shared" si="4"/>
        <v>forward_eight_month_trfm</v>
      </c>
      <c r="J266" t="s">
        <v>545</v>
      </c>
    </row>
    <row r="267" spans="1:10" x14ac:dyDescent="0.25">
      <c r="A267" t="s">
        <v>339</v>
      </c>
      <c r="B267">
        <f>IFERROR(VLOOKUP(A267,Index!A:B,2,FALSE),"")</f>
        <v>127</v>
      </c>
      <c r="C267" t="str">
        <f>VLOOKUP(A267,'Variable Library'!A:D,3,FALSE)</f>
        <v>Forward P/E to 1-year Growth (PEG) ratio</v>
      </c>
      <c r="D267" t="str">
        <f>VLOOKUP(A267,'Variable Library'!A:D,2,FALSE)</f>
        <v>NUM</v>
      </c>
      <c r="E267" t="str">
        <f>VLOOKUP(A267,'Variable Library'!A:D,4,FALSE)</f>
        <v>Financial Ratios Firm Level by WRDS</v>
      </c>
      <c r="F267" t="str">
        <f>VLOOKUP(A267,'Variable Library'!A:E,5,FALSE)</f>
        <v>Metric</v>
      </c>
      <c r="G267">
        <v>14966</v>
      </c>
      <c r="H267">
        <v>31.48152</v>
      </c>
      <c r="I267" t="str">
        <f t="shared" si="4"/>
        <v>peg_1yrforward</v>
      </c>
      <c r="J267" t="s">
        <v>544</v>
      </c>
    </row>
    <row r="268" spans="1:10" x14ac:dyDescent="0.25">
      <c r="A268" t="s">
        <v>275</v>
      </c>
      <c r="C268" t="str">
        <f>VLOOKUP(A268,'Variable Library'!A:D,3,FALSE)</f>
        <v>Past AJEXM -- Cumulative Adjustment Factor - Ex Date -Monthly</v>
      </c>
      <c r="D268" t="str">
        <f>VLOOKUP(A268,'Variable Library'!A:D,2,FALSE)</f>
        <v>NUM</v>
      </c>
      <c r="E268" t="str">
        <f>VLOOKUP(A268,'Variable Library'!A:D,4,FALSE)</f>
        <v>Enrichment (CRSP/Compustat Merged Database)</v>
      </c>
      <c r="F268" t="str">
        <f>VLOOKUP(A268,'Variable Library'!A:E,5,FALSE)</f>
        <v>Calculation</v>
      </c>
      <c r="G268">
        <v>31468</v>
      </c>
      <c r="H268">
        <v>66.194072000000006</v>
      </c>
      <c r="I268" t="str">
        <f t="shared" si="4"/>
        <v>past_eight_month_ajexm</v>
      </c>
      <c r="J268" t="s">
        <v>545</v>
      </c>
    </row>
    <row r="269" spans="1:10" x14ac:dyDescent="0.25">
      <c r="A269" t="s">
        <v>274</v>
      </c>
      <c r="C269" t="str">
        <f>VLOOKUP(A269,'Variable Library'!A:D,3,FALSE)</f>
        <v>Past PRCCM -- Price - Close - Monthly</v>
      </c>
      <c r="D269" t="str">
        <f>VLOOKUP(A269,'Variable Library'!A:D,2,FALSE)</f>
        <v>NUM</v>
      </c>
      <c r="E269" t="str">
        <f>VLOOKUP(A269,'Variable Library'!A:D,4,FALSE)</f>
        <v>Enrichment (CRSP/Compustat Merged Database)</v>
      </c>
      <c r="F269" t="str">
        <f>VLOOKUP(A269,'Variable Library'!A:E,5,FALSE)</f>
        <v>Calculation</v>
      </c>
      <c r="G269">
        <v>31468</v>
      </c>
      <c r="H269">
        <v>66.194072000000006</v>
      </c>
      <c r="I269" t="str">
        <f t="shared" si="4"/>
        <v>past_eight_month_prccm</v>
      </c>
      <c r="J269" t="s">
        <v>545</v>
      </c>
    </row>
    <row r="270" spans="1:10" x14ac:dyDescent="0.25">
      <c r="A270" t="s">
        <v>273</v>
      </c>
      <c r="C270" t="str">
        <f>VLOOKUP(A270,'Variable Library'!A:D,3,FALSE)</f>
        <v>Past TRFM -- Monthly Total Return Factor</v>
      </c>
      <c r="D270" t="str">
        <f>VLOOKUP(A270,'Variable Library'!A:D,2,FALSE)</f>
        <v>NUM</v>
      </c>
      <c r="E270" t="str">
        <f>VLOOKUP(A270,'Variable Library'!A:D,4,FALSE)</f>
        <v>Enrichment (CRSP/Compustat Merged Database)</v>
      </c>
      <c r="F270" t="str">
        <f>VLOOKUP(A270,'Variable Library'!A:E,5,FALSE)</f>
        <v>Calculation</v>
      </c>
      <c r="G270">
        <v>31469</v>
      </c>
      <c r="H270">
        <v>66.196175999999994</v>
      </c>
      <c r="I270" t="str">
        <f t="shared" si="4"/>
        <v>past_eight_month_trfm</v>
      </c>
      <c r="J270" t="s">
        <v>545</v>
      </c>
    </row>
    <row r="271" spans="1:10" x14ac:dyDescent="0.25">
      <c r="A271" t="s">
        <v>296</v>
      </c>
      <c r="B271">
        <f>IFERROR(VLOOKUP(A271,Index!A:B,2,FALSE),"")</f>
        <v>128</v>
      </c>
      <c r="C271" t="str">
        <f>VLOOKUP(A271,'Variable Library'!A:D,3,FALSE)</f>
        <v>Forward P/E to Long-term Growth (PEG) ratio</v>
      </c>
      <c r="D271" t="str">
        <f>VLOOKUP(A271,'Variable Library'!A:D,2,FALSE)</f>
        <v>NUM</v>
      </c>
      <c r="E271" t="str">
        <f>VLOOKUP(A271,'Variable Library'!A:D,4,FALSE)</f>
        <v>Financial Ratios Firm Level by WRDS</v>
      </c>
      <c r="F271" t="str">
        <f>VLOOKUP(A271,'Variable Library'!A:E,5,FALSE)</f>
        <v>Metric</v>
      </c>
      <c r="G271">
        <v>26927</v>
      </c>
      <c r="H271">
        <v>56.641914999999997</v>
      </c>
      <c r="I271" t="str">
        <f t="shared" si="4"/>
        <v>peg_ltgforward</v>
      </c>
      <c r="J271" t="s">
        <v>544</v>
      </c>
    </row>
    <row r="272" spans="1:10" x14ac:dyDescent="0.25">
      <c r="A272" t="s">
        <v>271</v>
      </c>
      <c r="C272" t="str">
        <f>VLOOKUP(A272,'Variable Library'!A:D,3,FALSE)</f>
        <v>CSHOQ -- Common Shares Outstanding</v>
      </c>
      <c r="D272" t="str">
        <f>VLOOKUP(A272,'Variable Library'!A:D,2,FALSE)</f>
        <v>NUM</v>
      </c>
      <c r="E272" t="str">
        <f>VLOOKUP(A272,'Variable Library'!A:D,4,FALSE)</f>
        <v>CRSP/Compustat Merged Database - Security Monthly</v>
      </c>
      <c r="F272" t="str">
        <f>VLOOKUP(A272,'Variable Library'!A:E,5,FALSE)</f>
        <v>Statistic</v>
      </c>
      <c r="G272">
        <v>32295</v>
      </c>
      <c r="H272">
        <v>67.933696999999995</v>
      </c>
      <c r="I272" t="str">
        <f t="shared" si="4"/>
        <v>cshoq</v>
      </c>
      <c r="J272" t="s">
        <v>545</v>
      </c>
    </row>
    <row r="273" spans="1:10" x14ac:dyDescent="0.25">
      <c r="A273" t="s">
        <v>270</v>
      </c>
      <c r="C273" t="str">
        <f>VLOOKUP(A273,'Variable Library'!A:D,3,FALSE)</f>
        <v>Forward AJEXM -- Cumulative Adjustment Factor - Ex Date -Monthly</v>
      </c>
      <c r="D273" t="str">
        <f>VLOOKUP(A273,'Variable Library'!A:D,2,FALSE)</f>
        <v>NUM</v>
      </c>
      <c r="E273" t="str">
        <f>VLOOKUP(A273,'Variable Library'!A:D,4,FALSE)</f>
        <v>Enrichment (CRSP/Compustat Merged Database)</v>
      </c>
      <c r="F273" t="str">
        <f>VLOOKUP(A273,'Variable Library'!A:E,5,FALSE)</f>
        <v>Calculation</v>
      </c>
      <c r="G273">
        <v>35243</v>
      </c>
      <c r="H273">
        <v>74.134921000000006</v>
      </c>
      <c r="I273" t="str">
        <f t="shared" si="4"/>
        <v>forward_nine_month_ajexm</v>
      </c>
      <c r="J273" t="s">
        <v>545</v>
      </c>
    </row>
    <row r="274" spans="1:10" x14ac:dyDescent="0.25">
      <c r="A274" t="s">
        <v>268</v>
      </c>
      <c r="C274" t="str">
        <f>VLOOKUP(A274,'Variable Library'!A:D,3,FALSE)</f>
        <v>Forward PRCCM -- Price - Close - Monthly</v>
      </c>
      <c r="D274" t="str">
        <f>VLOOKUP(A274,'Variable Library'!A:D,2,FALSE)</f>
        <v>NUM</v>
      </c>
      <c r="E274" t="str">
        <f>VLOOKUP(A274,'Variable Library'!A:D,4,FALSE)</f>
        <v>Enrichment (CRSP/Compustat Merged Database)</v>
      </c>
      <c r="F274" t="str">
        <f>VLOOKUP(A274,'Variable Library'!A:E,5,FALSE)</f>
        <v>Calculation</v>
      </c>
      <c r="G274">
        <v>35244</v>
      </c>
      <c r="H274">
        <v>74.137023999999997</v>
      </c>
      <c r="I274" t="str">
        <f t="shared" si="4"/>
        <v>forward_nine_month_prccm</v>
      </c>
      <c r="J274" t="s">
        <v>545</v>
      </c>
    </row>
    <row r="275" spans="1:10" x14ac:dyDescent="0.25">
      <c r="A275" t="s">
        <v>269</v>
      </c>
      <c r="C275" t="str">
        <f>VLOOKUP(A275,'Variable Library'!A:D,3,FALSE)</f>
        <v>Forward TRFM -- Monthly Total Return Factor</v>
      </c>
      <c r="D275" t="str">
        <f>VLOOKUP(A275,'Variable Library'!A:D,2,FALSE)</f>
        <v>NUM</v>
      </c>
      <c r="E275" t="str">
        <f>VLOOKUP(A275,'Variable Library'!A:D,4,FALSE)</f>
        <v>Enrichment (CRSP/Compustat Merged Database)</v>
      </c>
      <c r="F275" t="str">
        <f>VLOOKUP(A275,'Variable Library'!A:E,5,FALSE)</f>
        <v>Calculation</v>
      </c>
      <c r="G275">
        <v>35244</v>
      </c>
      <c r="H275">
        <v>74.137023999999997</v>
      </c>
      <c r="I275" t="str">
        <f t="shared" si="4"/>
        <v>forward_nine_month_trfm</v>
      </c>
      <c r="J275" t="s">
        <v>545</v>
      </c>
    </row>
    <row r="276" spans="1:10" x14ac:dyDescent="0.25">
      <c r="A276" t="s">
        <v>297</v>
      </c>
      <c r="B276">
        <f>IFERROR(VLOOKUP(A276,Index!A:B,2,FALSE),"")</f>
        <v>129</v>
      </c>
      <c r="C276" t="str">
        <f>VLOOKUP(A276,'Variable Library'!A:D,3,FALSE)</f>
        <v>Trailing P/E to Growth (PEG) ratio</v>
      </c>
      <c r="D276" t="str">
        <f>VLOOKUP(A276,'Variable Library'!A:D,2,FALSE)</f>
        <v>NUM</v>
      </c>
      <c r="E276" t="str">
        <f>VLOOKUP(A276,'Variable Library'!A:D,4,FALSE)</f>
        <v>Financial Ratios Firm Level by WRDS</v>
      </c>
      <c r="F276" t="str">
        <f>VLOOKUP(A276,'Variable Library'!A:E,5,FALSE)</f>
        <v>Metric</v>
      </c>
      <c r="G276">
        <v>24170</v>
      </c>
      <c r="H276">
        <v>50.842466000000002</v>
      </c>
      <c r="I276" t="str">
        <f t="shared" si="4"/>
        <v>peg_trailing</v>
      </c>
      <c r="J276" t="s">
        <v>544</v>
      </c>
    </row>
    <row r="277" spans="1:10" x14ac:dyDescent="0.25">
      <c r="A277" t="s">
        <v>265</v>
      </c>
      <c r="C277" t="str">
        <f>VLOOKUP(A277,'Variable Library'!A:D,3,FALSE)</f>
        <v>Past AJEXM -- Cumulative Adjustment Factor - Ex Date -Monthly</v>
      </c>
      <c r="D277" t="str">
        <f>VLOOKUP(A277,'Variable Library'!A:D,2,FALSE)</f>
        <v>NUM</v>
      </c>
      <c r="E277" t="str">
        <f>VLOOKUP(A277,'Variable Library'!A:D,4,FALSE)</f>
        <v>Enrichment (CRSP/Compustat Merged Database)</v>
      </c>
      <c r="F277" t="str">
        <f>VLOOKUP(A277,'Variable Library'!A:E,5,FALSE)</f>
        <v>Calculation</v>
      </c>
      <c r="G277">
        <v>35264</v>
      </c>
      <c r="H277">
        <v>74.179095000000004</v>
      </c>
      <c r="I277" t="str">
        <f t="shared" si="4"/>
        <v>past_nine_month_ajexm</v>
      </c>
      <c r="J277" t="s">
        <v>545</v>
      </c>
    </row>
    <row r="278" spans="1:10" x14ac:dyDescent="0.25">
      <c r="A278" t="s">
        <v>266</v>
      </c>
      <c r="C278" t="str">
        <f>VLOOKUP(A278,'Variable Library'!A:D,3,FALSE)</f>
        <v>Past PRCCM -- Price - Close - Monthly</v>
      </c>
      <c r="D278" t="str">
        <f>VLOOKUP(A278,'Variable Library'!A:D,2,FALSE)</f>
        <v>NUM</v>
      </c>
      <c r="E278" t="str">
        <f>VLOOKUP(A278,'Variable Library'!A:D,4,FALSE)</f>
        <v>Enrichment (CRSP/Compustat Merged Database)</v>
      </c>
      <c r="F278" t="str">
        <f>VLOOKUP(A278,'Variable Library'!A:E,5,FALSE)</f>
        <v>Calculation</v>
      </c>
      <c r="G278">
        <v>35264</v>
      </c>
      <c r="H278">
        <v>74.179095000000004</v>
      </c>
      <c r="I278" t="str">
        <f t="shared" si="4"/>
        <v>past_nine_month_prccm</v>
      </c>
      <c r="J278" t="s">
        <v>545</v>
      </c>
    </row>
    <row r="279" spans="1:10" x14ac:dyDescent="0.25">
      <c r="A279" t="s">
        <v>264</v>
      </c>
      <c r="C279" t="str">
        <f>VLOOKUP(A279,'Variable Library'!A:D,3,FALSE)</f>
        <v>Past TRFM -- Monthly Total Return Factor</v>
      </c>
      <c r="D279" t="str">
        <f>VLOOKUP(A279,'Variable Library'!A:D,2,FALSE)</f>
        <v>NUM</v>
      </c>
      <c r="E279" t="str">
        <f>VLOOKUP(A279,'Variable Library'!A:D,4,FALSE)</f>
        <v>Enrichment (CRSP/Compustat Merged Database)</v>
      </c>
      <c r="F279" t="str">
        <f>VLOOKUP(A279,'Variable Library'!A:E,5,FALSE)</f>
        <v>Calculation</v>
      </c>
      <c r="G279">
        <v>35264</v>
      </c>
      <c r="H279">
        <v>74.179095000000004</v>
      </c>
      <c r="I279" t="str">
        <f t="shared" si="4"/>
        <v>past_nine_month_trfm</v>
      </c>
      <c r="J279" t="s">
        <v>545</v>
      </c>
    </row>
    <row r="280" spans="1:10" x14ac:dyDescent="0.25">
      <c r="A280" t="s">
        <v>360</v>
      </c>
      <c r="B280">
        <f>IFERROR(VLOOKUP(A280,Index!A:B,2,FALSE),"")</f>
        <v>130</v>
      </c>
      <c r="C280" t="str">
        <f>VLOOKUP(A280,'Variable Library'!A:D,3,FALSE)</f>
        <v>Pre-tax Return on Total Earning Assets</v>
      </c>
      <c r="D280" t="str">
        <f>VLOOKUP(A280,'Variable Library'!A:D,2,FALSE)</f>
        <v>NUM</v>
      </c>
      <c r="E280" t="str">
        <f>VLOOKUP(A280,'Variable Library'!A:D,4,FALSE)</f>
        <v>Financial Ratios Firm Level by WRDS</v>
      </c>
      <c r="F280" t="str">
        <f>VLOOKUP(A280,'Variable Library'!A:E,5,FALSE)</f>
        <v>Metric</v>
      </c>
      <c r="G280">
        <v>9158</v>
      </c>
      <c r="H280">
        <v>19.264182999999999</v>
      </c>
      <c r="I280" t="str">
        <f t="shared" si="4"/>
        <v>pretret_earnat</v>
      </c>
      <c r="J280" t="s">
        <v>544</v>
      </c>
    </row>
    <row r="281" spans="1:10" x14ac:dyDescent="0.25">
      <c r="A281" t="s">
        <v>262</v>
      </c>
      <c r="C281" t="str">
        <f>VLOOKUP(A281,'Variable Library'!A:D,3,FALSE)</f>
        <v>Forward AJEXM -- Cumulative Adjustment Factor - Ex Date -Monthly</v>
      </c>
      <c r="D281" t="str">
        <f>VLOOKUP(A281,'Variable Library'!A:D,2,FALSE)</f>
        <v>NUM</v>
      </c>
      <c r="E281" t="str">
        <f>VLOOKUP(A281,'Variable Library'!A:D,4,FALSE)</f>
        <v>Enrichment (CRSP/Compustat Merged Database)</v>
      </c>
      <c r="F281" t="str">
        <f>VLOOKUP(A281,'Variable Library'!A:E,5,FALSE)</f>
        <v>Calculation</v>
      </c>
      <c r="G281">
        <v>38981</v>
      </c>
      <c r="H281">
        <v>81.997939000000002</v>
      </c>
      <c r="I281" t="str">
        <f t="shared" si="4"/>
        <v>forward_ten_month_ajexm</v>
      </c>
      <c r="J281" t="s">
        <v>545</v>
      </c>
    </row>
    <row r="282" spans="1:10" x14ac:dyDescent="0.25">
      <c r="A282" t="s">
        <v>260</v>
      </c>
      <c r="C282" t="str">
        <f>VLOOKUP(A282,'Variable Library'!A:D,3,FALSE)</f>
        <v>Forward PRCCM -- Price - Close - Monthly</v>
      </c>
      <c r="D282" t="str">
        <f>VLOOKUP(A282,'Variable Library'!A:D,2,FALSE)</f>
        <v>NUM</v>
      </c>
      <c r="E282" t="str">
        <f>VLOOKUP(A282,'Variable Library'!A:D,4,FALSE)</f>
        <v>Enrichment (CRSP/Compustat Merged Database)</v>
      </c>
      <c r="F282" t="str">
        <f>VLOOKUP(A282,'Variable Library'!A:E,5,FALSE)</f>
        <v>Calculation</v>
      </c>
      <c r="G282">
        <v>38982</v>
      </c>
      <c r="H282">
        <v>82.000041999999993</v>
      </c>
      <c r="I282" t="str">
        <f t="shared" si="4"/>
        <v>forward_ten_month_prccm</v>
      </c>
      <c r="J282" t="s">
        <v>545</v>
      </c>
    </row>
    <row r="283" spans="1:10" x14ac:dyDescent="0.25">
      <c r="A283" t="s">
        <v>261</v>
      </c>
      <c r="C283" t="str">
        <f>VLOOKUP(A283,'Variable Library'!A:D,3,FALSE)</f>
        <v>Forward TRFM -- Monthly Total Return Factor</v>
      </c>
      <c r="D283" t="str">
        <f>VLOOKUP(A283,'Variable Library'!A:D,2,FALSE)</f>
        <v>NUM</v>
      </c>
      <c r="E283" t="str">
        <f>VLOOKUP(A283,'Variable Library'!A:D,4,FALSE)</f>
        <v>Enrichment (CRSP/Compustat Merged Database)</v>
      </c>
      <c r="F283" t="str">
        <f>VLOOKUP(A283,'Variable Library'!A:E,5,FALSE)</f>
        <v>Calculation</v>
      </c>
      <c r="G283">
        <v>38982</v>
      </c>
      <c r="H283">
        <v>82.000041999999993</v>
      </c>
      <c r="I283" t="str">
        <f t="shared" si="4"/>
        <v>forward_ten_month_trfm</v>
      </c>
      <c r="J283" t="s">
        <v>545</v>
      </c>
    </row>
    <row r="284" spans="1:10" x14ac:dyDescent="0.25">
      <c r="A284" t="s">
        <v>359</v>
      </c>
      <c r="B284">
        <f>IFERROR(VLOOKUP(A284,Index!A:B,2,FALSE),"")</f>
        <v>131</v>
      </c>
      <c r="C284" t="str">
        <f>VLOOKUP(A284,'Variable Library'!A:D,3,FALSE)</f>
        <v>Pre-tax return on Net Operating Assets</v>
      </c>
      <c r="D284" t="str">
        <f>VLOOKUP(A284,'Variable Library'!A:D,2,FALSE)</f>
        <v>NUM</v>
      </c>
      <c r="E284" t="str">
        <f>VLOOKUP(A284,'Variable Library'!A:D,4,FALSE)</f>
        <v>Financial Ratios Firm Level by WRDS</v>
      </c>
      <c r="F284" t="str">
        <f>VLOOKUP(A284,'Variable Library'!A:E,5,FALSE)</f>
        <v>Metric</v>
      </c>
      <c r="G284">
        <v>9158</v>
      </c>
      <c r="H284">
        <v>19.264182999999999</v>
      </c>
      <c r="I284" t="str">
        <f t="shared" si="4"/>
        <v>pretret_noa</v>
      </c>
      <c r="J284" t="s">
        <v>544</v>
      </c>
    </row>
    <row r="285" spans="1:10" x14ac:dyDescent="0.25">
      <c r="A285" t="s">
        <v>258</v>
      </c>
      <c r="C285" t="str">
        <f>VLOOKUP(A285,'Variable Library'!A:D,3,FALSE)</f>
        <v>Past AJEXM -- Cumulative Adjustment Factor - Ex Date -Monthly</v>
      </c>
      <c r="D285" t="str">
        <f>VLOOKUP(A285,'Variable Library'!A:D,2,FALSE)</f>
        <v>NUM</v>
      </c>
      <c r="E285" t="str">
        <f>VLOOKUP(A285,'Variable Library'!A:D,4,FALSE)</f>
        <v>Enrichment (CRSP/Compustat Merged Database)</v>
      </c>
      <c r="F285" t="str">
        <f>VLOOKUP(A285,'Variable Library'!A:E,5,FALSE)</f>
        <v>Calculation</v>
      </c>
      <c r="G285">
        <v>39011</v>
      </c>
      <c r="H285">
        <v>82.061044999999993</v>
      </c>
      <c r="I285" t="str">
        <f t="shared" si="4"/>
        <v>past_ten_month_ajexm</v>
      </c>
      <c r="J285" t="s">
        <v>545</v>
      </c>
    </row>
    <row r="286" spans="1:10" x14ac:dyDescent="0.25">
      <c r="A286" t="s">
        <v>257</v>
      </c>
      <c r="C286" t="str">
        <f>VLOOKUP(A286,'Variable Library'!A:D,3,FALSE)</f>
        <v>Past PRCCM -- Price - Close - Monthly</v>
      </c>
      <c r="D286" t="str">
        <f>VLOOKUP(A286,'Variable Library'!A:D,2,FALSE)</f>
        <v>NUM</v>
      </c>
      <c r="E286" t="str">
        <f>VLOOKUP(A286,'Variable Library'!A:D,4,FALSE)</f>
        <v>Enrichment (CRSP/Compustat Merged Database)</v>
      </c>
      <c r="F286" t="str">
        <f>VLOOKUP(A286,'Variable Library'!A:E,5,FALSE)</f>
        <v>Calculation</v>
      </c>
      <c r="G286">
        <v>39011</v>
      </c>
      <c r="H286">
        <v>82.061044999999993</v>
      </c>
      <c r="I286" t="str">
        <f t="shared" si="4"/>
        <v>past_ten_month_prccm</v>
      </c>
      <c r="J286" t="s">
        <v>545</v>
      </c>
    </row>
    <row r="287" spans="1:10" x14ac:dyDescent="0.25">
      <c r="A287" t="s">
        <v>256</v>
      </c>
      <c r="C287" t="str">
        <f>VLOOKUP(A287,'Variable Library'!A:D,3,FALSE)</f>
        <v>Past TRFM -- Monthly Total Return Factor</v>
      </c>
      <c r="D287" t="str">
        <f>VLOOKUP(A287,'Variable Library'!A:D,2,FALSE)</f>
        <v>NUM</v>
      </c>
      <c r="E287" t="str">
        <f>VLOOKUP(A287,'Variable Library'!A:D,4,FALSE)</f>
        <v>Enrichment (CRSP/Compustat Merged Database)</v>
      </c>
      <c r="F287" t="str">
        <f>VLOOKUP(A287,'Variable Library'!A:E,5,FALSE)</f>
        <v>Calculation</v>
      </c>
      <c r="G287">
        <v>39011</v>
      </c>
      <c r="H287">
        <v>82.061044999999993</v>
      </c>
      <c r="I287" t="str">
        <f t="shared" si="4"/>
        <v>past_ten_month_trfm</v>
      </c>
      <c r="J287" t="s">
        <v>545</v>
      </c>
    </row>
    <row r="288" spans="1:10" x14ac:dyDescent="0.25">
      <c r="A288" t="s">
        <v>363</v>
      </c>
      <c r="B288">
        <f>IFERROR(VLOOKUP(A288,Index!A:B,2,FALSE),"")</f>
        <v>132</v>
      </c>
      <c r="C288" t="str">
        <f>VLOOKUP(A288,'Variable Library'!A:D,3,FALSE)</f>
        <v>Profit Before Depreciation/Current Liabilities</v>
      </c>
      <c r="D288" t="str">
        <f>VLOOKUP(A288,'Variable Library'!A:D,2,FALSE)</f>
        <v>NUM</v>
      </c>
      <c r="E288" t="str">
        <f>VLOOKUP(A288,'Variable Library'!A:D,4,FALSE)</f>
        <v>Financial Ratios Firm Level by WRDS</v>
      </c>
      <c r="F288" t="str">
        <f>VLOOKUP(A288,'Variable Library'!A:E,5,FALSE)</f>
        <v>Metric</v>
      </c>
      <c r="G288">
        <v>9061</v>
      </c>
      <c r="H288">
        <v>19.060140000000001</v>
      </c>
      <c r="I288" t="str">
        <f t="shared" si="4"/>
        <v>profit_lct</v>
      </c>
      <c r="J288" t="s">
        <v>544</v>
      </c>
    </row>
    <row r="289" spans="1:10" x14ac:dyDescent="0.25">
      <c r="A289" t="s">
        <v>417</v>
      </c>
      <c r="B289">
        <f>IFERROR(VLOOKUP(A289,Index!A:B,2,FALSE),"")</f>
        <v>133</v>
      </c>
      <c r="C289" t="str">
        <f>VLOOKUP(A289,'Variable Library'!A:D,3,FALSE)</f>
        <v>Price/Sales</v>
      </c>
      <c r="D289" t="str">
        <f>VLOOKUP(A289,'Variable Library'!A:D,2,FALSE)</f>
        <v>NUM</v>
      </c>
      <c r="E289" t="str">
        <f>VLOOKUP(A289,'Variable Library'!A:D,4,FALSE)</f>
        <v>Financial Ratios Firm Level by WRDS</v>
      </c>
      <c r="F289" t="str">
        <f>VLOOKUP(A289,'Variable Library'!A:E,5,FALSE)</f>
        <v>Metric</v>
      </c>
      <c r="G289">
        <v>1627</v>
      </c>
      <c r="H289">
        <v>3.422453</v>
      </c>
      <c r="I289" t="str">
        <f t="shared" si="4"/>
        <v>ps</v>
      </c>
      <c r="J289" t="s">
        <v>544</v>
      </c>
    </row>
    <row r="290" spans="1:10" x14ac:dyDescent="0.25">
      <c r="A290" t="s">
        <v>408</v>
      </c>
      <c r="B290">
        <f>IFERROR(VLOOKUP(A290,Index!A:B,2,FALSE),"")</f>
        <v>134</v>
      </c>
      <c r="C290" t="str">
        <f>VLOOKUP(A290,'Variable Library'!A:D,3,FALSE)</f>
        <v>Price/Book</v>
      </c>
      <c r="D290" t="str">
        <f>VLOOKUP(A290,'Variable Library'!A:D,2,FALSE)</f>
        <v>NUM</v>
      </c>
      <c r="E290" t="str">
        <f>VLOOKUP(A290,'Variable Library'!A:D,4,FALSE)</f>
        <v>Financial Ratios Firm Level by WRDS</v>
      </c>
      <c r="F290" t="str">
        <f>VLOOKUP(A290,'Variable Library'!A:E,5,FALSE)</f>
        <v>Metric</v>
      </c>
      <c r="G290">
        <v>1805</v>
      </c>
      <c r="H290">
        <v>3.7968829999999998</v>
      </c>
      <c r="I290" t="str">
        <f t="shared" si="4"/>
        <v>ptb</v>
      </c>
      <c r="J290" t="s">
        <v>544</v>
      </c>
    </row>
    <row r="291" spans="1:10" x14ac:dyDescent="0.25">
      <c r="A291" t="s">
        <v>252</v>
      </c>
      <c r="C291" t="str">
        <f>VLOOKUP(A291,'Variable Library'!A:D,3,FALSE)</f>
        <v>Forward AJEXM -- Cumulative Adjustment Factor - Ex Date -Monthly</v>
      </c>
      <c r="D291" t="str">
        <f>VLOOKUP(A291,'Variable Library'!A:D,2,FALSE)</f>
        <v>NUM</v>
      </c>
      <c r="E291" t="str">
        <f>VLOOKUP(A291,'Variable Library'!A:D,4,FALSE)</f>
        <v>Enrichment (CRSP/Compustat Merged Database)</v>
      </c>
      <c r="F291" t="str">
        <f>VLOOKUP(A291,'Variable Library'!A:E,5,FALSE)</f>
        <v>Calculation</v>
      </c>
      <c r="G291">
        <v>42702</v>
      </c>
      <c r="H291">
        <v>89.825196000000005</v>
      </c>
      <c r="I291" t="str">
        <f t="shared" si="4"/>
        <v>forward_eleven_month_ajexm</v>
      </c>
      <c r="J291" t="s">
        <v>545</v>
      </c>
    </row>
    <row r="292" spans="1:10" x14ac:dyDescent="0.25">
      <c r="A292" t="s">
        <v>251</v>
      </c>
      <c r="C292" t="str">
        <f>VLOOKUP(A292,'Variable Library'!A:D,3,FALSE)</f>
        <v>Forward PRCCM -- Price - Close - Monthly</v>
      </c>
      <c r="D292" t="str">
        <f>VLOOKUP(A292,'Variable Library'!A:D,2,FALSE)</f>
        <v>NUM</v>
      </c>
      <c r="E292" t="str">
        <f>VLOOKUP(A292,'Variable Library'!A:D,4,FALSE)</f>
        <v>Enrichment (CRSP/Compustat Merged Database)</v>
      </c>
      <c r="F292" t="str">
        <f>VLOOKUP(A292,'Variable Library'!A:E,5,FALSE)</f>
        <v>Calculation</v>
      </c>
      <c r="G292">
        <v>42703</v>
      </c>
      <c r="H292">
        <v>89.827299999999994</v>
      </c>
      <c r="I292" t="str">
        <f t="shared" si="4"/>
        <v>forward_eleven_month_prccm</v>
      </c>
      <c r="J292" t="s">
        <v>545</v>
      </c>
    </row>
    <row r="293" spans="1:10" x14ac:dyDescent="0.25">
      <c r="A293" t="s">
        <v>250</v>
      </c>
      <c r="C293" t="str">
        <f>VLOOKUP(A293,'Variable Library'!A:D,3,FALSE)</f>
        <v>Forward TRFM -- Monthly Total Return Factor</v>
      </c>
      <c r="D293" t="str">
        <f>VLOOKUP(A293,'Variable Library'!A:D,2,FALSE)</f>
        <v>NUM</v>
      </c>
      <c r="E293" t="str">
        <f>VLOOKUP(A293,'Variable Library'!A:D,4,FALSE)</f>
        <v>Enrichment (CRSP/Compustat Merged Database)</v>
      </c>
      <c r="F293" t="str">
        <f>VLOOKUP(A293,'Variable Library'!A:E,5,FALSE)</f>
        <v>Calculation</v>
      </c>
      <c r="G293">
        <v>42703</v>
      </c>
      <c r="H293">
        <v>89.827299999999994</v>
      </c>
      <c r="I293" t="str">
        <f t="shared" si="4"/>
        <v>forward_eleven_month_trfm</v>
      </c>
      <c r="J293" t="s">
        <v>545</v>
      </c>
    </row>
    <row r="294" spans="1:10" x14ac:dyDescent="0.25">
      <c r="A294" t="s">
        <v>415</v>
      </c>
      <c r="B294">
        <f>IFERROR(VLOOKUP(A294,Index!A:B,2,FALSE),"")</f>
        <v>135</v>
      </c>
      <c r="C294" t="str">
        <f>VLOOKUP(A294,'Variable Library'!A:D,3,FALSE)</f>
        <v>Pre-tax Profit Margin</v>
      </c>
      <c r="D294" t="str">
        <f>VLOOKUP(A294,'Variable Library'!A:D,2,FALSE)</f>
        <v>NUM</v>
      </c>
      <c r="E294" t="str">
        <f>VLOOKUP(A294,'Variable Library'!A:D,4,FALSE)</f>
        <v>Financial Ratios Firm Level by WRDS</v>
      </c>
      <c r="F294" t="str">
        <f>VLOOKUP(A294,'Variable Library'!A:E,5,FALSE)</f>
        <v>Metric</v>
      </c>
      <c r="G294">
        <v>1627</v>
      </c>
      <c r="H294">
        <v>3.422453</v>
      </c>
      <c r="I294" t="str">
        <f t="shared" si="4"/>
        <v>ptpm</v>
      </c>
      <c r="J294" t="s">
        <v>544</v>
      </c>
    </row>
    <row r="295" spans="1:10" x14ac:dyDescent="0.25">
      <c r="A295" t="s">
        <v>247</v>
      </c>
      <c r="C295" t="str">
        <f>VLOOKUP(A295,'Variable Library'!A:D,3,FALSE)</f>
        <v>Past AJEXM -- Cumulative Adjustment Factor - Ex Date -Monthly</v>
      </c>
      <c r="D295" t="str">
        <f>VLOOKUP(A295,'Variable Library'!A:D,2,FALSE)</f>
        <v>NUM</v>
      </c>
      <c r="E295" t="str">
        <f>VLOOKUP(A295,'Variable Library'!A:D,4,FALSE)</f>
        <v>Enrichment (CRSP/Compustat Merged Database)</v>
      </c>
      <c r="F295" t="str">
        <f>VLOOKUP(A295,'Variable Library'!A:E,5,FALSE)</f>
        <v>Calculation</v>
      </c>
      <c r="G295">
        <v>42730</v>
      </c>
      <c r="H295">
        <v>89.884095000000002</v>
      </c>
      <c r="I295" t="str">
        <f t="shared" si="4"/>
        <v>past_eleven_month_ajexm</v>
      </c>
      <c r="J295" t="s">
        <v>545</v>
      </c>
    </row>
    <row r="296" spans="1:10" x14ac:dyDescent="0.25">
      <c r="A296" t="s">
        <v>248</v>
      </c>
      <c r="C296" t="str">
        <f>VLOOKUP(A296,'Variable Library'!A:D,3,FALSE)</f>
        <v>Past PRCCM -- Price - Close - Monthly</v>
      </c>
      <c r="D296" t="str">
        <f>VLOOKUP(A296,'Variable Library'!A:D,2,FALSE)</f>
        <v>NUM</v>
      </c>
      <c r="E296" t="str">
        <f>VLOOKUP(A296,'Variable Library'!A:D,4,FALSE)</f>
        <v>Enrichment (CRSP/Compustat Merged Database)</v>
      </c>
      <c r="F296" t="str">
        <f>VLOOKUP(A296,'Variable Library'!A:E,5,FALSE)</f>
        <v>Calculation</v>
      </c>
      <c r="G296">
        <v>42730</v>
      </c>
      <c r="H296">
        <v>89.884095000000002</v>
      </c>
      <c r="I296" t="str">
        <f t="shared" si="4"/>
        <v>past_eleven_month_prccm</v>
      </c>
      <c r="J296" t="s">
        <v>545</v>
      </c>
    </row>
    <row r="297" spans="1:10" x14ac:dyDescent="0.25">
      <c r="A297" t="s">
        <v>246</v>
      </c>
      <c r="C297" t="str">
        <f>VLOOKUP(A297,'Variable Library'!A:D,3,FALSE)</f>
        <v>Past TRFM -- Monthly Total Return Factor</v>
      </c>
      <c r="D297" t="str">
        <f>VLOOKUP(A297,'Variable Library'!A:D,2,FALSE)</f>
        <v>NUM</v>
      </c>
      <c r="E297" t="str">
        <f>VLOOKUP(A297,'Variable Library'!A:D,4,FALSE)</f>
        <v>Enrichment (CRSP/Compustat Merged Database)</v>
      </c>
      <c r="F297" t="str">
        <f>VLOOKUP(A297,'Variable Library'!A:E,5,FALSE)</f>
        <v>Calculation</v>
      </c>
      <c r="G297">
        <v>42730</v>
      </c>
      <c r="H297">
        <v>89.884095000000002</v>
      </c>
      <c r="I297" t="str">
        <f t="shared" si="4"/>
        <v>past_eleven_month_trfm</v>
      </c>
      <c r="J297" t="s">
        <v>545</v>
      </c>
    </row>
    <row r="298" spans="1:10" x14ac:dyDescent="0.25">
      <c r="A298" t="s">
        <v>365</v>
      </c>
      <c r="B298">
        <f>IFERROR(VLOOKUP(A298,Index!A:B,2,FALSE),"")</f>
        <v>136</v>
      </c>
      <c r="C298" t="str">
        <f>VLOOKUP(A298,'Variable Library'!A:D,3,FALSE)</f>
        <v>Quick Ratio (Acid Test)</v>
      </c>
      <c r="D298" t="str">
        <f>VLOOKUP(A298,'Variable Library'!A:D,2,FALSE)</f>
        <v>NUM</v>
      </c>
      <c r="E298" t="str">
        <f>VLOOKUP(A298,'Variable Library'!A:D,4,FALSE)</f>
        <v>Financial Ratios Firm Level by WRDS</v>
      </c>
      <c r="F298" t="str">
        <f>VLOOKUP(A298,'Variable Library'!A:E,5,FALSE)</f>
        <v>Metric</v>
      </c>
      <c r="G298">
        <v>9019</v>
      </c>
      <c r="H298">
        <v>18.971792000000001</v>
      </c>
      <c r="I298" t="str">
        <f t="shared" si="4"/>
        <v>quick_ratio</v>
      </c>
      <c r="J298" t="s">
        <v>544</v>
      </c>
    </row>
    <row r="299" spans="1:10" x14ac:dyDescent="0.25">
      <c r="A299" t="s">
        <v>244</v>
      </c>
      <c r="C299" t="str">
        <f>VLOOKUP(A299,'Variable Library'!A:D,3,FALSE)</f>
        <v>DLRSN -- Research Co Reason for Deletion</v>
      </c>
      <c r="D299" t="str">
        <f>VLOOKUP(A299,'Variable Library'!A:D,2,FALSE)</f>
        <v>CHAR</v>
      </c>
      <c r="E299" t="str">
        <f>VLOOKUP(A299,'Variable Library'!A:D,4,FALSE)</f>
        <v>CRSP/Compustat Merged Database - Security Monthly</v>
      </c>
      <c r="F299" t="str">
        <f>VLOOKUP(A299,'Variable Library'!A:E,5,FALSE)</f>
        <v>Reference (Description)</v>
      </c>
      <c r="G299">
        <v>43530</v>
      </c>
      <c r="H299">
        <v>91.566924</v>
      </c>
      <c r="I299" t="str">
        <f t="shared" si="4"/>
        <v>dlrsn</v>
      </c>
      <c r="J299" t="s">
        <v>545</v>
      </c>
    </row>
    <row r="300" spans="1:10" x14ac:dyDescent="0.25">
      <c r="A300" t="s">
        <v>243</v>
      </c>
      <c r="C300" t="str">
        <f>VLOOKUP(A300,'Variable Library'!A:D,3,FALSE)</f>
        <v>DLRSN -- Research Co Reason for Deletion</v>
      </c>
      <c r="D300" t="str">
        <f>VLOOKUP(A300,'Variable Library'!A:D,2,FALSE)</f>
        <v>CHAR</v>
      </c>
      <c r="E300" t="str">
        <f>VLOOKUP(A300,'Variable Library'!A:D,4,FALSE)</f>
        <v>CRSP/Compustat Merged Database - Security Monthly</v>
      </c>
      <c r="F300" t="str">
        <f>VLOOKUP(A300,'Variable Library'!A:E,5,FALSE)</f>
        <v>Reference (Description)</v>
      </c>
      <c r="G300">
        <v>44044</v>
      </c>
      <c r="H300">
        <v>92.648142000000007</v>
      </c>
      <c r="I300" t="str">
        <f t="shared" si="4"/>
        <v>dlrsn</v>
      </c>
      <c r="J300" t="s">
        <v>545</v>
      </c>
    </row>
    <row r="301" spans="1:10" x14ac:dyDescent="0.25">
      <c r="A301" t="s">
        <v>242</v>
      </c>
      <c r="C301" t="str">
        <f>VLOOKUP(A301,'Variable Library'!A:D,3,FALSE)</f>
        <v>DLDTE -- Research Company Deletion Date</v>
      </c>
      <c r="D301" t="str">
        <f>VLOOKUP(A301,'Variable Library'!A:D,2,FALSE)</f>
        <v>DATE</v>
      </c>
      <c r="E301" t="str">
        <f>VLOOKUP(A301,'Variable Library'!A:D,4,FALSE)</f>
        <v>CRSP/Compustat Merged Database - Security Monthly</v>
      </c>
      <c r="F301" t="str">
        <f>VLOOKUP(A301,'Variable Library'!A:E,5,FALSE)</f>
        <v>Reference (Date)</v>
      </c>
      <c r="G301">
        <v>44044</v>
      </c>
      <c r="H301">
        <v>92.648142000000007</v>
      </c>
      <c r="I301" t="str">
        <f t="shared" si="4"/>
        <v>dldte</v>
      </c>
      <c r="J301" t="s">
        <v>545</v>
      </c>
    </row>
    <row r="302" spans="1:10" x14ac:dyDescent="0.25">
      <c r="A302" t="s">
        <v>241</v>
      </c>
      <c r="C302" t="str">
        <f>VLOOKUP(A302,'Variable Library'!A:D,3,FALSE)</f>
        <v>ADD2 -- Address Line 2</v>
      </c>
      <c r="D302" t="str">
        <f>VLOOKUP(A302,'Variable Library'!A:D,2,FALSE)</f>
        <v>CHAR</v>
      </c>
      <c r="E302" t="str">
        <f>VLOOKUP(A302,'Variable Library'!A:D,4,FALSE)</f>
        <v>CRSP/Compustat Merged Database - Security Monthly</v>
      </c>
      <c r="F302" t="str">
        <f>VLOOKUP(A302,'Variable Library'!A:E,5,FALSE)</f>
        <v>Reference (Location)</v>
      </c>
      <c r="G302">
        <v>46158</v>
      </c>
      <c r="H302">
        <v>97.095016999999999</v>
      </c>
      <c r="I302" t="str">
        <f t="shared" si="4"/>
        <v>add2</v>
      </c>
      <c r="J302" t="s">
        <v>545</v>
      </c>
    </row>
    <row r="303" spans="1:10" x14ac:dyDescent="0.25">
      <c r="A303" t="s">
        <v>240</v>
      </c>
      <c r="C303" t="str">
        <f>VLOOKUP(A303,'Variable Library'!A:D,3,FALSE)</f>
        <v>ADD2 -- Address Line 2</v>
      </c>
      <c r="D303" t="str">
        <f>VLOOKUP(A303,'Variable Library'!A:D,2,FALSE)</f>
        <v>CHAR</v>
      </c>
      <c r="E303" t="str">
        <f>VLOOKUP(A303,'Variable Library'!A:D,4,FALSE)</f>
        <v>CRSP/Compustat Merged Database - Security Monthly</v>
      </c>
      <c r="F303" t="str">
        <f>VLOOKUP(A303,'Variable Library'!A:E,5,FALSE)</f>
        <v>Reference (Location)</v>
      </c>
      <c r="G303">
        <v>46206</v>
      </c>
      <c r="H303">
        <v>97.195986000000005</v>
      </c>
      <c r="I303" t="str">
        <f t="shared" si="4"/>
        <v>add2</v>
      </c>
      <c r="J303" t="s">
        <v>545</v>
      </c>
    </row>
    <row r="304" spans="1:10" x14ac:dyDescent="0.25">
      <c r="A304" t="s">
        <v>463</v>
      </c>
      <c r="B304">
        <f>IFERROR(VLOOKUP(A304,Index!A:B,2,FALSE),"")</f>
        <v>137</v>
      </c>
      <c r="C304" t="str">
        <f>VLOOKUP(A304,'Variable Library'!A:D,3,FALSE)</f>
        <v>Research and Development/Sales</v>
      </c>
      <c r="D304" t="str">
        <f>VLOOKUP(A304,'Variable Library'!A:D,2,FALSE)</f>
        <v>NUM</v>
      </c>
      <c r="E304" t="str">
        <f>VLOOKUP(A304,'Variable Library'!A:D,4,FALSE)</f>
        <v>Financial Ratios Firm Level by WRDS</v>
      </c>
      <c r="F304" t="str">
        <f>VLOOKUP(A304,'Variable Library'!A:E,5,FALSE)</f>
        <v>Metric</v>
      </c>
      <c r="G304">
        <v>116</v>
      </c>
      <c r="H304">
        <v>0.24401</v>
      </c>
      <c r="I304" t="str">
        <f t="shared" si="4"/>
        <v>rd_sale</v>
      </c>
      <c r="J304" t="s">
        <v>544</v>
      </c>
    </row>
    <row r="305" spans="1:10" x14ac:dyDescent="0.25">
      <c r="A305" t="s">
        <v>238</v>
      </c>
      <c r="C305" t="str">
        <f>VLOOKUP(A305,'Variable Library'!A:D,3,FALSE)</f>
        <v>Forward AJEXM -- Cumulative Adjustment Factor - Ex Date -Monthly</v>
      </c>
      <c r="D305" t="str">
        <f>VLOOKUP(A305,'Variable Library'!A:D,2,FALSE)</f>
        <v>NUM</v>
      </c>
      <c r="E305" t="str">
        <f>VLOOKUP(A305,'Variable Library'!A:D,4,FALSE)</f>
        <v>Enrichment (CRSP/Compustat Merged Database)</v>
      </c>
      <c r="F305" t="str">
        <f>VLOOKUP(A305,'Variable Library'!A:E,5,FALSE)</f>
        <v>Calculation</v>
      </c>
      <c r="G305">
        <v>46389</v>
      </c>
      <c r="H305">
        <v>97.580933999999999</v>
      </c>
      <c r="I305" t="str">
        <f t="shared" si="4"/>
        <v>forward_twelve_month_ajexm</v>
      </c>
      <c r="J305" t="s">
        <v>545</v>
      </c>
    </row>
    <row r="306" spans="1:10" x14ac:dyDescent="0.25">
      <c r="A306" t="s">
        <v>239</v>
      </c>
      <c r="C306" t="str">
        <f>VLOOKUP(A306,'Variable Library'!A:D,3,FALSE)</f>
        <v>Forward PRCCM -- Price - Close - Monthly</v>
      </c>
      <c r="D306" t="str">
        <f>VLOOKUP(A306,'Variable Library'!A:D,2,FALSE)</f>
        <v>NUM</v>
      </c>
      <c r="E306" t="str">
        <f>VLOOKUP(A306,'Variable Library'!A:D,4,FALSE)</f>
        <v>Enrichment (CRSP/Compustat Merged Database)</v>
      </c>
      <c r="F306" t="str">
        <f>VLOOKUP(A306,'Variable Library'!A:E,5,FALSE)</f>
        <v>Calculation</v>
      </c>
      <c r="G306">
        <v>46389</v>
      </c>
      <c r="H306">
        <v>97.580933999999999</v>
      </c>
      <c r="I306" t="str">
        <f t="shared" si="4"/>
        <v>forward_twelve_month_prccm</v>
      </c>
      <c r="J306" t="s">
        <v>545</v>
      </c>
    </row>
    <row r="307" spans="1:10" x14ac:dyDescent="0.25">
      <c r="A307" t="s">
        <v>237</v>
      </c>
      <c r="C307" t="str">
        <f>VLOOKUP(A307,'Variable Library'!A:D,3,FALSE)</f>
        <v>Forward TRFM -- Monthly Total Return Factor</v>
      </c>
      <c r="D307" t="str">
        <f>VLOOKUP(A307,'Variable Library'!A:D,2,FALSE)</f>
        <v>NUM</v>
      </c>
      <c r="E307" t="str">
        <f>VLOOKUP(A307,'Variable Library'!A:D,4,FALSE)</f>
        <v>Enrichment (CRSP/Compustat Merged Database)</v>
      </c>
      <c r="F307" t="str">
        <f>VLOOKUP(A307,'Variable Library'!A:E,5,FALSE)</f>
        <v>Calculation</v>
      </c>
      <c r="G307">
        <v>46389</v>
      </c>
      <c r="H307">
        <v>97.580933999999999</v>
      </c>
      <c r="I307" t="str">
        <f t="shared" si="4"/>
        <v>forward_twelve_month_trfm</v>
      </c>
      <c r="J307" t="s">
        <v>545</v>
      </c>
    </row>
    <row r="308" spans="1:10" x14ac:dyDescent="0.25">
      <c r="A308" t="s">
        <v>362</v>
      </c>
      <c r="B308">
        <f>IFERROR(VLOOKUP(A308,Index!A:B,2,FALSE),"")</f>
        <v>138</v>
      </c>
      <c r="C308" t="str">
        <f>VLOOKUP(A308,'Variable Library'!A:D,3,FALSE)</f>
        <v>Receivables/Current Assets</v>
      </c>
      <c r="D308" t="str">
        <f>VLOOKUP(A308,'Variable Library'!A:D,2,FALSE)</f>
        <v>NUM</v>
      </c>
      <c r="E308" t="str">
        <f>VLOOKUP(A308,'Variable Library'!A:D,4,FALSE)</f>
        <v>Financial Ratios Firm Level by WRDS</v>
      </c>
      <c r="F308" t="str">
        <f>VLOOKUP(A308,'Variable Library'!A:E,5,FALSE)</f>
        <v>Metric</v>
      </c>
      <c r="G308">
        <v>9107</v>
      </c>
      <c r="H308">
        <v>19.156903</v>
      </c>
      <c r="I308" t="str">
        <f t="shared" si="4"/>
        <v>rect_act</v>
      </c>
      <c r="J308" t="s">
        <v>544</v>
      </c>
    </row>
    <row r="309" spans="1:10" x14ac:dyDescent="0.25">
      <c r="A309" t="s">
        <v>234</v>
      </c>
      <c r="C309" t="str">
        <f>VLOOKUP(A309,'Variable Library'!A:D,3,FALSE)</f>
        <v>Past AJEXM -- Cumulative Adjustment Factor - Ex Date -Monthly</v>
      </c>
      <c r="D309" t="str">
        <f>VLOOKUP(A309,'Variable Library'!A:D,2,FALSE)</f>
        <v>NUM</v>
      </c>
      <c r="E309" t="str">
        <f>VLOOKUP(A309,'Variable Library'!A:D,4,FALSE)</f>
        <v>Enrichment (CRSP/Compustat Merged Database)</v>
      </c>
      <c r="F309" t="str">
        <f>VLOOKUP(A309,'Variable Library'!A:E,5,FALSE)</f>
        <v>Calculation</v>
      </c>
      <c r="G309">
        <v>46399</v>
      </c>
      <c r="H309">
        <v>97.601968999999997</v>
      </c>
      <c r="I309" t="str">
        <f t="shared" si="4"/>
        <v>past_twelve_month_ajexm</v>
      </c>
      <c r="J309" t="s">
        <v>545</v>
      </c>
    </row>
    <row r="310" spans="1:10" x14ac:dyDescent="0.25">
      <c r="A310" t="s">
        <v>235</v>
      </c>
      <c r="C310" t="str">
        <f>VLOOKUP(A310,'Variable Library'!A:D,3,FALSE)</f>
        <v>Past PRCCM -- Price - Close - Monthly</v>
      </c>
      <c r="D310" t="str">
        <f>VLOOKUP(A310,'Variable Library'!A:D,2,FALSE)</f>
        <v>NUM</v>
      </c>
      <c r="E310" t="str">
        <f>VLOOKUP(A310,'Variable Library'!A:D,4,FALSE)</f>
        <v>Enrichment (CRSP/Compustat Merged Database)</v>
      </c>
      <c r="F310" t="str">
        <f>VLOOKUP(A310,'Variable Library'!A:E,5,FALSE)</f>
        <v>Calculation</v>
      </c>
      <c r="G310">
        <v>46399</v>
      </c>
      <c r="H310">
        <v>97.601968999999997</v>
      </c>
      <c r="I310" t="str">
        <f t="shared" si="4"/>
        <v>past_twelve_month_prccm</v>
      </c>
      <c r="J310" t="s">
        <v>545</v>
      </c>
    </row>
    <row r="311" spans="1:10" x14ac:dyDescent="0.25">
      <c r="A311" t="s">
        <v>233</v>
      </c>
      <c r="C311" t="str">
        <f>VLOOKUP(A311,'Variable Library'!A:D,3,FALSE)</f>
        <v>Past TRFM -- Monthly Total Return Factor</v>
      </c>
      <c r="D311" t="str">
        <f>VLOOKUP(A311,'Variable Library'!A:D,2,FALSE)</f>
        <v>NUM</v>
      </c>
      <c r="E311" t="str">
        <f>VLOOKUP(A311,'Variable Library'!A:D,4,FALSE)</f>
        <v>Enrichment (CRSP/Compustat Merged Database)</v>
      </c>
      <c r="F311" t="str">
        <f>VLOOKUP(A311,'Variable Library'!A:E,5,FALSE)</f>
        <v>Calculation</v>
      </c>
      <c r="G311">
        <v>46399</v>
      </c>
      <c r="H311">
        <v>97.601968999999997</v>
      </c>
      <c r="I311" t="str">
        <f t="shared" si="4"/>
        <v>past_twelve_month_trfm</v>
      </c>
      <c r="J311" t="s">
        <v>545</v>
      </c>
    </row>
    <row r="312" spans="1:10" x14ac:dyDescent="0.25">
      <c r="A312" t="s">
        <v>402</v>
      </c>
      <c r="B312">
        <f>IFERROR(VLOOKUP(A312,Index!A:B,2,FALSE),"")</f>
        <v>139</v>
      </c>
      <c r="C312" t="str">
        <f>VLOOKUP(A312,'Variable Library'!A:D,3,FALSE)</f>
        <v>Receivables Turnover</v>
      </c>
      <c r="D312" t="str">
        <f>VLOOKUP(A312,'Variable Library'!A:D,2,FALSE)</f>
        <v>NUM</v>
      </c>
      <c r="E312" t="str">
        <f>VLOOKUP(A312,'Variable Library'!A:D,4,FALSE)</f>
        <v>Financial Ratios Firm Level by WRDS</v>
      </c>
      <c r="F312" t="str">
        <f>VLOOKUP(A312,'Variable Library'!A:E,5,FALSE)</f>
        <v>Metric</v>
      </c>
      <c r="G312">
        <v>2380</v>
      </c>
      <c r="H312">
        <v>5.0064159999999998</v>
      </c>
      <c r="I312" t="str">
        <f t="shared" si="4"/>
        <v>rect_turn</v>
      </c>
      <c r="J312" t="s">
        <v>544</v>
      </c>
    </row>
    <row r="313" spans="1:10" x14ac:dyDescent="0.25">
      <c r="A313" t="s">
        <v>229</v>
      </c>
      <c r="C313" t="str">
        <f>VLOOKUP(A313,'Variable Library'!A:D,3,FALSE)</f>
        <v>Forward AJEXM -- Cumulative Adjustment Factor - Ex Date -Monthly</v>
      </c>
      <c r="D313" t="str">
        <f>VLOOKUP(A313,'Variable Library'!A:D,2,FALSE)</f>
        <v>NUM</v>
      </c>
      <c r="E313" t="str">
        <f>VLOOKUP(A313,'Variable Library'!A:D,4,FALSE)</f>
        <v>Enrichment (CRSP/Compustat Merged Database)</v>
      </c>
      <c r="F313" t="str">
        <f>VLOOKUP(A313,'Variable Library'!A:E,5,FALSE)</f>
        <v>Calculation</v>
      </c>
      <c r="G313">
        <v>46483</v>
      </c>
      <c r="H313">
        <v>97.778666000000001</v>
      </c>
      <c r="I313" t="str">
        <f t="shared" si="4"/>
        <v>forward_thirteen_month_ajexm</v>
      </c>
      <c r="J313" t="s">
        <v>545</v>
      </c>
    </row>
    <row r="314" spans="1:10" x14ac:dyDescent="0.25">
      <c r="A314" t="s">
        <v>230</v>
      </c>
      <c r="C314" t="str">
        <f>VLOOKUP(A314,'Variable Library'!A:D,3,FALSE)</f>
        <v>Forward PRCCM -- Price - Close - Monthly</v>
      </c>
      <c r="D314" t="str">
        <f>VLOOKUP(A314,'Variable Library'!A:D,2,FALSE)</f>
        <v>NUM</v>
      </c>
      <c r="E314" t="str">
        <f>VLOOKUP(A314,'Variable Library'!A:D,4,FALSE)</f>
        <v>Enrichment (CRSP/Compustat Merged Database)</v>
      </c>
      <c r="F314" t="str">
        <f>VLOOKUP(A314,'Variable Library'!A:E,5,FALSE)</f>
        <v>Calculation</v>
      </c>
      <c r="G314">
        <v>46483</v>
      </c>
      <c r="H314">
        <v>97.778666000000001</v>
      </c>
      <c r="I314" t="str">
        <f t="shared" si="4"/>
        <v>forward_thirteen_month_prccm</v>
      </c>
      <c r="J314" t="s">
        <v>545</v>
      </c>
    </row>
    <row r="315" spans="1:10" x14ac:dyDescent="0.25">
      <c r="A315" t="s">
        <v>231</v>
      </c>
      <c r="C315" t="str">
        <f>VLOOKUP(A315,'Variable Library'!A:D,3,FALSE)</f>
        <v>Forward TRFM -- Monthly Total Return Factor</v>
      </c>
      <c r="D315" t="str">
        <f>VLOOKUP(A315,'Variable Library'!A:D,2,FALSE)</f>
        <v>NUM</v>
      </c>
      <c r="E315" t="str">
        <f>VLOOKUP(A315,'Variable Library'!A:D,4,FALSE)</f>
        <v>Enrichment (CRSP/Compustat Merged Database)</v>
      </c>
      <c r="F315" t="str">
        <f>VLOOKUP(A315,'Variable Library'!A:E,5,FALSE)</f>
        <v>Calculation</v>
      </c>
      <c r="G315">
        <v>46483</v>
      </c>
      <c r="H315">
        <v>97.778666000000001</v>
      </c>
      <c r="I315" t="str">
        <f t="shared" si="4"/>
        <v>forward_thirteen_month_trfm</v>
      </c>
      <c r="J315" t="s">
        <v>545</v>
      </c>
    </row>
    <row r="316" spans="1:10" x14ac:dyDescent="0.25">
      <c r="A316" t="s">
        <v>444</v>
      </c>
      <c r="B316">
        <f>IFERROR(VLOOKUP(A316,Index!A:B,2,FALSE),"")</f>
        <v>140</v>
      </c>
      <c r="C316" t="str">
        <f>VLOOKUP(A316,'Variable Library'!A:D,3,FALSE)</f>
        <v>Return on Assets</v>
      </c>
      <c r="D316" t="str">
        <f>VLOOKUP(A316,'Variable Library'!A:D,2,FALSE)</f>
        <v>NUM</v>
      </c>
      <c r="E316" t="str">
        <f>VLOOKUP(A316,'Variable Library'!A:D,4,FALSE)</f>
        <v>Financial Ratios Firm Level by WRDS</v>
      </c>
      <c r="F316" t="str">
        <f>VLOOKUP(A316,'Variable Library'!A:E,5,FALSE)</f>
        <v>Metric</v>
      </c>
      <c r="G316">
        <v>257</v>
      </c>
      <c r="H316">
        <v>0.54060900000000001</v>
      </c>
      <c r="I316" t="str">
        <f t="shared" si="4"/>
        <v>roa</v>
      </c>
      <c r="J316" t="s">
        <v>544</v>
      </c>
    </row>
    <row r="317" spans="1:10" x14ac:dyDescent="0.25">
      <c r="A317" t="s">
        <v>226</v>
      </c>
      <c r="C317" t="str">
        <f>VLOOKUP(A317,'Variable Library'!A:D,3,FALSE)</f>
        <v>Past AJEXM -- Cumulative Adjustment Factor - Ex Date -Monthly</v>
      </c>
      <c r="D317" t="str">
        <f>VLOOKUP(A317,'Variable Library'!A:D,2,FALSE)</f>
        <v>NUM</v>
      </c>
      <c r="E317" t="str">
        <f>VLOOKUP(A317,'Variable Library'!A:D,4,FALSE)</f>
        <v>Enrichment (CRSP/Compustat Merged Database)</v>
      </c>
      <c r="F317" t="str">
        <f>VLOOKUP(A317,'Variable Library'!A:E,5,FALSE)</f>
        <v>Calculation</v>
      </c>
      <c r="G317">
        <v>46494</v>
      </c>
      <c r="H317">
        <v>97.801805000000002</v>
      </c>
      <c r="I317" t="str">
        <f t="shared" si="4"/>
        <v>past_thirteen_month_ajexm</v>
      </c>
      <c r="J317" t="s">
        <v>545</v>
      </c>
    </row>
    <row r="318" spans="1:10" x14ac:dyDescent="0.25">
      <c r="A318" t="s">
        <v>227</v>
      </c>
      <c r="C318" t="str">
        <f>VLOOKUP(A318,'Variable Library'!A:D,3,FALSE)</f>
        <v>Past PRCCM -- Price - Close - Monthly</v>
      </c>
      <c r="D318" t="str">
        <f>VLOOKUP(A318,'Variable Library'!A:D,2,FALSE)</f>
        <v>NUM</v>
      </c>
      <c r="E318" t="str">
        <f>VLOOKUP(A318,'Variable Library'!A:D,4,FALSE)</f>
        <v>Enrichment (CRSP/Compustat Merged Database)</v>
      </c>
      <c r="F318" t="str">
        <f>VLOOKUP(A318,'Variable Library'!A:E,5,FALSE)</f>
        <v>Calculation</v>
      </c>
      <c r="G318">
        <v>46494</v>
      </c>
      <c r="H318">
        <v>97.801805000000002</v>
      </c>
      <c r="I318" t="str">
        <f t="shared" si="4"/>
        <v>past_thirteen_month_prccm</v>
      </c>
      <c r="J318" t="s">
        <v>545</v>
      </c>
    </row>
    <row r="319" spans="1:10" x14ac:dyDescent="0.25">
      <c r="A319" t="s">
        <v>224</v>
      </c>
      <c r="C319" t="str">
        <f>VLOOKUP(A319,'Variable Library'!A:D,3,FALSE)</f>
        <v>Past TRFM -- Monthly Total Return Factor</v>
      </c>
      <c r="D319" t="str">
        <f>VLOOKUP(A319,'Variable Library'!A:D,2,FALSE)</f>
        <v>NUM</v>
      </c>
      <c r="E319" t="str">
        <f>VLOOKUP(A319,'Variable Library'!A:D,4,FALSE)</f>
        <v>Enrichment (CRSP/Compustat Merged Database)</v>
      </c>
      <c r="F319" t="str">
        <f>VLOOKUP(A319,'Variable Library'!A:E,5,FALSE)</f>
        <v>Calculation</v>
      </c>
      <c r="G319">
        <v>46494</v>
      </c>
      <c r="H319">
        <v>97.801805000000002</v>
      </c>
      <c r="I319" t="str">
        <f t="shared" si="4"/>
        <v>past_thirteen_month_trfm</v>
      </c>
      <c r="J319" t="s">
        <v>545</v>
      </c>
    </row>
    <row r="320" spans="1:10" x14ac:dyDescent="0.25">
      <c r="A320" t="s">
        <v>430</v>
      </c>
      <c r="B320">
        <f>IFERROR(VLOOKUP(A320,Index!A:B,2,FALSE),"")</f>
        <v>141</v>
      </c>
      <c r="C320" t="str">
        <f>VLOOKUP(A320,'Variable Library'!A:D,3,FALSE)</f>
        <v>Return on Capital Employed</v>
      </c>
      <c r="D320" t="str">
        <f>VLOOKUP(A320,'Variable Library'!A:D,2,FALSE)</f>
        <v>NUM</v>
      </c>
      <c r="E320" t="str">
        <f>VLOOKUP(A320,'Variable Library'!A:D,4,FALSE)</f>
        <v>Financial Ratios Firm Level by WRDS</v>
      </c>
      <c r="F320" t="str">
        <f>VLOOKUP(A320,'Variable Library'!A:E,5,FALSE)</f>
        <v>Metric</v>
      </c>
      <c r="G320">
        <v>527</v>
      </c>
      <c r="H320">
        <v>1.108563</v>
      </c>
      <c r="I320" t="str">
        <f t="shared" si="4"/>
        <v>roce</v>
      </c>
      <c r="J320" t="s">
        <v>544</v>
      </c>
    </row>
    <row r="321" spans="1:10" x14ac:dyDescent="0.25">
      <c r="A321" t="s">
        <v>221</v>
      </c>
      <c r="C321" t="str">
        <f>VLOOKUP(A321,'Variable Library'!A:D,3,FALSE)</f>
        <v>Forward AJEXM -- Cumulative Adjustment Factor - Ex Date -Monthly</v>
      </c>
      <c r="D321" t="str">
        <f>VLOOKUP(A321,'Variable Library'!A:D,2,FALSE)</f>
        <v>NUM</v>
      </c>
      <c r="E321" t="str">
        <f>VLOOKUP(A321,'Variable Library'!A:D,4,FALSE)</f>
        <v>Enrichment (CRSP/Compustat Merged Database)</v>
      </c>
      <c r="F321" t="str">
        <f>VLOOKUP(A321,'Variable Library'!A:E,5,FALSE)</f>
        <v>Calculation</v>
      </c>
      <c r="G321">
        <v>46576</v>
      </c>
      <c r="H321">
        <v>97.974294999999998</v>
      </c>
      <c r="I321" t="str">
        <f t="shared" si="4"/>
        <v>forward_fourteen_month_ajexm</v>
      </c>
      <c r="J321" t="s">
        <v>545</v>
      </c>
    </row>
    <row r="322" spans="1:10" x14ac:dyDescent="0.25">
      <c r="A322" t="s">
        <v>222</v>
      </c>
      <c r="C322" t="str">
        <f>VLOOKUP(A322,'Variable Library'!A:D,3,FALSE)</f>
        <v>Forward PRCCM -- Price - Close - Monthly</v>
      </c>
      <c r="D322" t="str">
        <f>VLOOKUP(A322,'Variable Library'!A:D,2,FALSE)</f>
        <v>NUM</v>
      </c>
      <c r="E322" t="str">
        <f>VLOOKUP(A322,'Variable Library'!A:D,4,FALSE)</f>
        <v>Enrichment (CRSP/Compustat Merged Database)</v>
      </c>
      <c r="F322" t="str">
        <f>VLOOKUP(A322,'Variable Library'!A:E,5,FALSE)</f>
        <v>Calculation</v>
      </c>
      <c r="G322">
        <v>46576</v>
      </c>
      <c r="H322">
        <v>97.974294999999998</v>
      </c>
      <c r="I322" t="str">
        <f t="shared" ref="I322:I385" si="5">LOWER(A322)</f>
        <v>forward_fourteen_month_prccm</v>
      </c>
      <c r="J322" t="s">
        <v>545</v>
      </c>
    </row>
    <row r="323" spans="1:10" x14ac:dyDescent="0.25">
      <c r="A323" t="s">
        <v>223</v>
      </c>
      <c r="C323" t="str">
        <f>VLOOKUP(A323,'Variable Library'!A:D,3,FALSE)</f>
        <v>Forward TRFM -- Monthly Total Return Factor</v>
      </c>
      <c r="D323" t="str">
        <f>VLOOKUP(A323,'Variable Library'!A:D,2,FALSE)</f>
        <v>NUM</v>
      </c>
      <c r="E323" t="str">
        <f>VLOOKUP(A323,'Variable Library'!A:D,4,FALSE)</f>
        <v>Enrichment (CRSP/Compustat Merged Database)</v>
      </c>
      <c r="F323" t="str">
        <f>VLOOKUP(A323,'Variable Library'!A:E,5,FALSE)</f>
        <v>Calculation</v>
      </c>
      <c r="G323">
        <v>46576</v>
      </c>
      <c r="H323">
        <v>97.974294999999998</v>
      </c>
      <c r="I323" t="str">
        <f t="shared" si="5"/>
        <v>forward_fourteen_month_trfm</v>
      </c>
      <c r="J323" t="s">
        <v>545</v>
      </c>
    </row>
    <row r="324" spans="1:10" x14ac:dyDescent="0.25">
      <c r="A324" t="s">
        <v>401</v>
      </c>
      <c r="B324">
        <f>IFERROR(VLOOKUP(A324,Index!A:B,2,FALSE),"")</f>
        <v>142</v>
      </c>
      <c r="C324" t="str">
        <f>VLOOKUP(A324,'Variable Library'!A:D,3,FALSE)</f>
        <v>Return on Equity</v>
      </c>
      <c r="D324" t="str">
        <f>VLOOKUP(A324,'Variable Library'!A:D,2,FALSE)</f>
        <v>NUM</v>
      </c>
      <c r="E324" t="str">
        <f>VLOOKUP(A324,'Variable Library'!A:D,4,FALSE)</f>
        <v>Financial Ratios Firm Level by WRDS</v>
      </c>
      <c r="F324" t="str">
        <f>VLOOKUP(A324,'Variable Library'!A:E,5,FALSE)</f>
        <v>Metric</v>
      </c>
      <c r="G324">
        <v>2483</v>
      </c>
      <c r="H324">
        <v>5.2230800000000004</v>
      </c>
      <c r="I324" t="str">
        <f t="shared" si="5"/>
        <v>roe</v>
      </c>
      <c r="J324" t="s">
        <v>544</v>
      </c>
    </row>
    <row r="325" spans="1:10" x14ac:dyDescent="0.25">
      <c r="A325" t="s">
        <v>219</v>
      </c>
      <c r="C325" t="str">
        <f>VLOOKUP(A325,'Variable Library'!A:D,3,FALSE)</f>
        <v>Past AJEXM -- Cumulative Adjustment Factor - Ex Date -Monthly</v>
      </c>
      <c r="D325" t="str">
        <f>VLOOKUP(A325,'Variable Library'!A:D,2,FALSE)</f>
        <v>NUM</v>
      </c>
      <c r="E325" t="str">
        <f>VLOOKUP(A325,'Variable Library'!A:D,4,FALSE)</f>
        <v>Enrichment (CRSP/Compustat Merged Database)</v>
      </c>
      <c r="F325" t="str">
        <f>VLOOKUP(A325,'Variable Library'!A:E,5,FALSE)</f>
        <v>Calculation</v>
      </c>
      <c r="G325">
        <v>46587</v>
      </c>
      <c r="H325">
        <v>97.997433999999998</v>
      </c>
      <c r="I325" t="str">
        <f t="shared" si="5"/>
        <v>past_fourteen_month_ajexm</v>
      </c>
      <c r="J325" t="s">
        <v>545</v>
      </c>
    </row>
    <row r="326" spans="1:10" x14ac:dyDescent="0.25">
      <c r="A326" t="s">
        <v>218</v>
      </c>
      <c r="C326" t="str">
        <f>VLOOKUP(A326,'Variable Library'!A:D,3,FALSE)</f>
        <v>Past PRCCM -- Price - Close - Monthly</v>
      </c>
      <c r="D326" t="str">
        <f>VLOOKUP(A326,'Variable Library'!A:D,2,FALSE)</f>
        <v>NUM</v>
      </c>
      <c r="E326" t="str">
        <f>VLOOKUP(A326,'Variable Library'!A:D,4,FALSE)</f>
        <v>Enrichment (CRSP/Compustat Merged Database)</v>
      </c>
      <c r="F326" t="str">
        <f>VLOOKUP(A326,'Variable Library'!A:E,5,FALSE)</f>
        <v>Calculation</v>
      </c>
      <c r="G326">
        <v>46587</v>
      </c>
      <c r="H326">
        <v>97.997433999999998</v>
      </c>
      <c r="I326" t="str">
        <f t="shared" si="5"/>
        <v>past_fourteen_month_prccm</v>
      </c>
      <c r="J326" t="s">
        <v>545</v>
      </c>
    </row>
    <row r="327" spans="1:10" x14ac:dyDescent="0.25">
      <c r="A327" t="s">
        <v>217</v>
      </c>
      <c r="C327" t="str">
        <f>VLOOKUP(A327,'Variable Library'!A:D,3,FALSE)</f>
        <v>Past TRFM -- Monthly Total Return Factor</v>
      </c>
      <c r="D327" t="str">
        <f>VLOOKUP(A327,'Variable Library'!A:D,2,FALSE)</f>
        <v>NUM</v>
      </c>
      <c r="E327" t="str">
        <f>VLOOKUP(A327,'Variable Library'!A:D,4,FALSE)</f>
        <v>Enrichment (CRSP/Compustat Merged Database)</v>
      </c>
      <c r="F327" t="str">
        <f>VLOOKUP(A327,'Variable Library'!A:E,5,FALSE)</f>
        <v>Calculation</v>
      </c>
      <c r="G327">
        <v>46587</v>
      </c>
      <c r="H327">
        <v>97.997433999999998</v>
      </c>
      <c r="I327" t="str">
        <f t="shared" si="5"/>
        <v>past_fourteen_month_trfm</v>
      </c>
      <c r="J327" t="s">
        <v>545</v>
      </c>
    </row>
    <row r="328" spans="1:10" x14ac:dyDescent="0.25">
      <c r="A328" t="s">
        <v>400</v>
      </c>
      <c r="B328">
        <f>IFERROR(VLOOKUP(A328,Index!A:B,2,FALSE),"")</f>
        <v>143</v>
      </c>
      <c r="C328" t="str">
        <f>VLOOKUP(A328,'Variable Library'!A:D,3,FALSE)</f>
        <v>Sales/Stockholders Equity</v>
      </c>
      <c r="D328" t="str">
        <f>VLOOKUP(A328,'Variable Library'!A:D,2,FALSE)</f>
        <v>NUM</v>
      </c>
      <c r="E328" t="str">
        <f>VLOOKUP(A328,'Variable Library'!A:D,4,FALSE)</f>
        <v>Financial Ratios Firm Level by WRDS</v>
      </c>
      <c r="F328" t="str">
        <f>VLOOKUP(A328,'Variable Library'!A:E,5,FALSE)</f>
        <v>Metric</v>
      </c>
      <c r="G328">
        <v>3232</v>
      </c>
      <c r="H328">
        <v>6.7986279999999999</v>
      </c>
      <c r="I328" t="str">
        <f t="shared" si="5"/>
        <v>sale_equity</v>
      </c>
      <c r="J328" t="s">
        <v>544</v>
      </c>
    </row>
    <row r="329" spans="1:10" x14ac:dyDescent="0.25">
      <c r="A329" t="s">
        <v>213</v>
      </c>
      <c r="C329" t="str">
        <f>VLOOKUP(A329,'Variable Library'!A:D,3,FALSE)</f>
        <v>Forward AJEXM -- Cumulative Adjustment Factor - Ex Date -Monthly</v>
      </c>
      <c r="D329" t="str">
        <f>VLOOKUP(A329,'Variable Library'!A:D,2,FALSE)</f>
        <v>NUM</v>
      </c>
      <c r="E329" t="str">
        <f>VLOOKUP(A329,'Variable Library'!A:D,4,FALSE)</f>
        <v>Enrichment (CRSP/Compustat Merged Database)</v>
      </c>
      <c r="F329" t="str">
        <f>VLOOKUP(A329,'Variable Library'!A:E,5,FALSE)</f>
        <v>Calculation</v>
      </c>
      <c r="G329">
        <v>46669</v>
      </c>
      <c r="H329">
        <v>98.169923999999995</v>
      </c>
      <c r="I329" t="str">
        <f t="shared" si="5"/>
        <v>forward_fifteen_month_ajexm</v>
      </c>
      <c r="J329" t="s">
        <v>545</v>
      </c>
    </row>
    <row r="330" spans="1:10" x14ac:dyDescent="0.25">
      <c r="A330" t="s">
        <v>215</v>
      </c>
      <c r="C330" t="str">
        <f>VLOOKUP(A330,'Variable Library'!A:D,3,FALSE)</f>
        <v>Forward PRCCM -- Price - Close - Monthly</v>
      </c>
      <c r="D330" t="str">
        <f>VLOOKUP(A330,'Variable Library'!A:D,2,FALSE)</f>
        <v>NUM</v>
      </c>
      <c r="E330" t="str">
        <f>VLOOKUP(A330,'Variable Library'!A:D,4,FALSE)</f>
        <v>Enrichment (CRSP/Compustat Merged Database)</v>
      </c>
      <c r="F330" t="str">
        <f>VLOOKUP(A330,'Variable Library'!A:E,5,FALSE)</f>
        <v>Calculation</v>
      </c>
      <c r="G330">
        <v>46669</v>
      </c>
      <c r="H330">
        <v>98.169923999999995</v>
      </c>
      <c r="I330" t="str">
        <f t="shared" si="5"/>
        <v>forward_fifteen_month_prccm</v>
      </c>
      <c r="J330" t="s">
        <v>545</v>
      </c>
    </row>
    <row r="331" spans="1:10" x14ac:dyDescent="0.25">
      <c r="A331" t="s">
        <v>212</v>
      </c>
      <c r="C331" t="str">
        <f>VLOOKUP(A331,'Variable Library'!A:D,3,FALSE)</f>
        <v>Forward TRFM -- Monthly Total Return Factor</v>
      </c>
      <c r="D331" t="str">
        <f>VLOOKUP(A331,'Variable Library'!A:D,2,FALSE)</f>
        <v>NUM</v>
      </c>
      <c r="E331" t="str">
        <f>VLOOKUP(A331,'Variable Library'!A:D,4,FALSE)</f>
        <v>Enrichment (CRSP/Compustat Merged Database)</v>
      </c>
      <c r="F331" t="str">
        <f>VLOOKUP(A331,'Variable Library'!A:E,5,FALSE)</f>
        <v>Calculation</v>
      </c>
      <c r="G331">
        <v>46669</v>
      </c>
      <c r="H331">
        <v>98.169923999999995</v>
      </c>
      <c r="I331" t="str">
        <f t="shared" si="5"/>
        <v>forward_fifteen_month_trfm</v>
      </c>
      <c r="J331" t="s">
        <v>545</v>
      </c>
    </row>
    <row r="332" spans="1:10" x14ac:dyDescent="0.25">
      <c r="A332" t="s">
        <v>407</v>
      </c>
      <c r="B332">
        <f>IFERROR(VLOOKUP(A332,Index!A:B,2,FALSE),"")</f>
        <v>144</v>
      </c>
      <c r="C332" t="str">
        <f>VLOOKUP(A332,'Variable Library'!A:D,3,FALSE)</f>
        <v>Sales/Invested Capital</v>
      </c>
      <c r="D332" t="str">
        <f>VLOOKUP(A332,'Variable Library'!A:D,2,FALSE)</f>
        <v>NUM</v>
      </c>
      <c r="E332" t="str">
        <f>VLOOKUP(A332,'Variable Library'!A:D,4,FALSE)</f>
        <v>Financial Ratios Firm Level by WRDS</v>
      </c>
      <c r="F332" t="str">
        <f>VLOOKUP(A332,'Variable Library'!A:E,5,FALSE)</f>
        <v>Metric</v>
      </c>
      <c r="G332">
        <v>1832</v>
      </c>
      <c r="H332">
        <v>3.8536779999999999</v>
      </c>
      <c r="I332" t="str">
        <f t="shared" si="5"/>
        <v>sale_invcap</v>
      </c>
      <c r="J332" t="s">
        <v>544</v>
      </c>
    </row>
    <row r="333" spans="1:10" x14ac:dyDescent="0.25">
      <c r="A333" t="s">
        <v>208</v>
      </c>
      <c r="C333" t="str">
        <f>VLOOKUP(A333,'Variable Library'!A:D,3,FALSE)</f>
        <v>Past AJEXM -- Cumulative Adjustment Factor - Ex Date -Monthly</v>
      </c>
      <c r="D333" t="str">
        <f>VLOOKUP(A333,'Variable Library'!A:D,2,FALSE)</f>
        <v>NUM</v>
      </c>
      <c r="E333" t="str">
        <f>VLOOKUP(A333,'Variable Library'!A:D,4,FALSE)</f>
        <v>Enrichment (CRSP/Compustat Merged Database)</v>
      </c>
      <c r="F333" t="str">
        <f>VLOOKUP(A333,'Variable Library'!A:E,5,FALSE)</f>
        <v>Calculation</v>
      </c>
      <c r="G333">
        <v>46678</v>
      </c>
      <c r="H333">
        <v>98.188855000000004</v>
      </c>
      <c r="I333" t="str">
        <f t="shared" si="5"/>
        <v>past_fifteen_month_ajexm</v>
      </c>
      <c r="J333" t="s">
        <v>545</v>
      </c>
    </row>
    <row r="334" spans="1:10" x14ac:dyDescent="0.25">
      <c r="A334" t="s">
        <v>210</v>
      </c>
      <c r="C334" t="str">
        <f>VLOOKUP(A334,'Variable Library'!A:D,3,FALSE)</f>
        <v>Past PRCCM -- Price - Close - Monthly</v>
      </c>
      <c r="D334" t="str">
        <f>VLOOKUP(A334,'Variable Library'!A:D,2,FALSE)</f>
        <v>NUM</v>
      </c>
      <c r="E334" t="str">
        <f>VLOOKUP(A334,'Variable Library'!A:D,4,FALSE)</f>
        <v>Enrichment (CRSP/Compustat Merged Database)</v>
      </c>
      <c r="F334" t="str">
        <f>VLOOKUP(A334,'Variable Library'!A:E,5,FALSE)</f>
        <v>Calculation</v>
      </c>
      <c r="G334">
        <v>46678</v>
      </c>
      <c r="H334">
        <v>98.188855000000004</v>
      </c>
      <c r="I334" t="str">
        <f t="shared" si="5"/>
        <v>past_fifteen_month_prccm</v>
      </c>
      <c r="J334" t="s">
        <v>545</v>
      </c>
    </row>
    <row r="335" spans="1:10" x14ac:dyDescent="0.25">
      <c r="A335" t="s">
        <v>211</v>
      </c>
      <c r="C335" t="str">
        <f>VLOOKUP(A335,'Variable Library'!A:D,3,FALSE)</f>
        <v>Past TRFM -- Monthly Total Return Factor</v>
      </c>
      <c r="D335" t="str">
        <f>VLOOKUP(A335,'Variable Library'!A:D,2,FALSE)</f>
        <v>NUM</v>
      </c>
      <c r="E335" t="str">
        <f>VLOOKUP(A335,'Variable Library'!A:D,4,FALSE)</f>
        <v>Enrichment (CRSP/Compustat Merged Database)</v>
      </c>
      <c r="F335" t="str">
        <f>VLOOKUP(A335,'Variable Library'!A:E,5,FALSE)</f>
        <v>Calculation</v>
      </c>
      <c r="G335">
        <v>46678</v>
      </c>
      <c r="H335">
        <v>98.188855000000004</v>
      </c>
      <c r="I335" t="str">
        <f t="shared" si="5"/>
        <v>past_fifteen_month_trfm</v>
      </c>
      <c r="J335" t="s">
        <v>545</v>
      </c>
    </row>
    <row r="336" spans="1:10" x14ac:dyDescent="0.25">
      <c r="A336" t="s">
        <v>340</v>
      </c>
      <c r="B336">
        <f>IFERROR(VLOOKUP(A336,Index!A:B,2,FALSE),"")</f>
        <v>145</v>
      </c>
      <c r="C336" t="str">
        <f>VLOOKUP(A336,'Variable Library'!A:D,3,FALSE)</f>
        <v>Sales/Working Capital</v>
      </c>
      <c r="D336" t="str">
        <f>VLOOKUP(A336,'Variable Library'!A:D,2,FALSE)</f>
        <v>NUM</v>
      </c>
      <c r="E336" t="str">
        <f>VLOOKUP(A336,'Variable Library'!A:D,4,FALSE)</f>
        <v>Financial Ratios Firm Level by WRDS</v>
      </c>
      <c r="F336" t="str">
        <f>VLOOKUP(A336,'Variable Library'!A:E,5,FALSE)</f>
        <v>Metric</v>
      </c>
      <c r="G336">
        <v>14787</v>
      </c>
      <c r="H336">
        <v>31.104987000000001</v>
      </c>
      <c r="I336" t="str">
        <f t="shared" si="5"/>
        <v>sale_nwc</v>
      </c>
      <c r="J336" t="s">
        <v>544</v>
      </c>
    </row>
    <row r="337" spans="1:10" x14ac:dyDescent="0.25">
      <c r="A337" t="s">
        <v>205</v>
      </c>
      <c r="C337" t="str">
        <f>VLOOKUP(A337,'Variable Library'!A:D,3,FALSE)</f>
        <v>Forward AJEXM -- Cumulative Adjustment Factor - Ex Date -Monthly</v>
      </c>
      <c r="D337" t="str">
        <f>VLOOKUP(A337,'Variable Library'!A:D,2,FALSE)</f>
        <v>NUM</v>
      </c>
      <c r="E337" t="str">
        <f>VLOOKUP(A337,'Variable Library'!A:D,4,FALSE)</f>
        <v>Enrichment (CRSP/Compustat Merged Database)</v>
      </c>
      <c r="F337" t="str">
        <f>VLOOKUP(A337,'Variable Library'!A:E,5,FALSE)</f>
        <v>Calculation</v>
      </c>
      <c r="G337">
        <v>46762</v>
      </c>
      <c r="H337">
        <v>98.365551999999994</v>
      </c>
      <c r="I337" t="str">
        <f t="shared" si="5"/>
        <v>forward_sixteen_month_ajexm</v>
      </c>
      <c r="J337" t="s">
        <v>545</v>
      </c>
    </row>
    <row r="338" spans="1:10" x14ac:dyDescent="0.25">
      <c r="A338" t="s">
        <v>204</v>
      </c>
      <c r="C338" t="str">
        <f>VLOOKUP(A338,'Variable Library'!A:D,3,FALSE)</f>
        <v>Forward PRCCM -- Price - Close - Monthly</v>
      </c>
      <c r="D338" t="str">
        <f>VLOOKUP(A338,'Variable Library'!A:D,2,FALSE)</f>
        <v>NUM</v>
      </c>
      <c r="E338" t="str">
        <f>VLOOKUP(A338,'Variable Library'!A:D,4,FALSE)</f>
        <v>Enrichment (CRSP/Compustat Merged Database)</v>
      </c>
      <c r="F338" t="str">
        <f>VLOOKUP(A338,'Variable Library'!A:E,5,FALSE)</f>
        <v>Calculation</v>
      </c>
      <c r="G338">
        <v>46762</v>
      </c>
      <c r="H338">
        <v>98.365551999999994</v>
      </c>
      <c r="I338" t="str">
        <f t="shared" si="5"/>
        <v>forward_sixteen_month_prccm</v>
      </c>
      <c r="J338" t="s">
        <v>545</v>
      </c>
    </row>
    <row r="339" spans="1:10" x14ac:dyDescent="0.25">
      <c r="A339" t="s">
        <v>207</v>
      </c>
      <c r="C339" t="str">
        <f>VLOOKUP(A339,'Variable Library'!A:D,3,FALSE)</f>
        <v>Forward TRFM -- Monthly Total Return Factor</v>
      </c>
      <c r="D339" t="str">
        <f>VLOOKUP(A339,'Variable Library'!A:D,2,FALSE)</f>
        <v>NUM</v>
      </c>
      <c r="E339" t="str">
        <f>VLOOKUP(A339,'Variable Library'!A:D,4,FALSE)</f>
        <v>Enrichment (CRSP/Compustat Merged Database)</v>
      </c>
      <c r="F339" t="str">
        <f>VLOOKUP(A339,'Variable Library'!A:E,5,FALSE)</f>
        <v>Calculation</v>
      </c>
      <c r="G339">
        <v>46762</v>
      </c>
      <c r="H339">
        <v>98.365551999999994</v>
      </c>
      <c r="I339" t="str">
        <f t="shared" si="5"/>
        <v>forward_sixteen_month_trfm</v>
      </c>
      <c r="J339" t="s">
        <v>545</v>
      </c>
    </row>
    <row r="340" spans="1:10" x14ac:dyDescent="0.25">
      <c r="A340" t="s">
        <v>391</v>
      </c>
      <c r="B340">
        <f>IFERROR(VLOOKUP(A340,Index!A:B,2,FALSE),"")</f>
        <v>146</v>
      </c>
      <c r="C340" t="str">
        <f>VLOOKUP(A340,'Variable Library'!A:D,3,FALSE)</f>
        <v>Short-Term Debt/Total Debt</v>
      </c>
      <c r="D340" t="str">
        <f>VLOOKUP(A340,'Variable Library'!A:D,2,FALSE)</f>
        <v>NUM</v>
      </c>
      <c r="E340" t="str">
        <f>VLOOKUP(A340,'Variable Library'!A:D,4,FALSE)</f>
        <v>Financial Ratios Firm Level by WRDS</v>
      </c>
      <c r="F340" t="str">
        <f>VLOOKUP(A340,'Variable Library'!A:E,5,FALSE)</f>
        <v>Metric</v>
      </c>
      <c r="G340">
        <v>7352</v>
      </c>
      <c r="H340">
        <v>15.465197</v>
      </c>
      <c r="I340" t="str">
        <f t="shared" si="5"/>
        <v>short_debt</v>
      </c>
      <c r="J340" t="s">
        <v>544</v>
      </c>
    </row>
    <row r="341" spans="1:10" x14ac:dyDescent="0.25">
      <c r="A341" t="s">
        <v>200</v>
      </c>
      <c r="C341" t="str">
        <f>VLOOKUP(A341,'Variable Library'!A:D,3,FALSE)</f>
        <v>Past AJEXM -- Cumulative Adjustment Factor - Ex Date -Monthly</v>
      </c>
      <c r="D341" t="str">
        <f>VLOOKUP(A341,'Variable Library'!A:D,2,FALSE)</f>
        <v>NUM</v>
      </c>
      <c r="E341" t="str">
        <f>VLOOKUP(A341,'Variable Library'!A:D,4,FALSE)</f>
        <v>Enrichment (CRSP/Compustat Merged Database)</v>
      </c>
      <c r="F341" t="str">
        <f>VLOOKUP(A341,'Variable Library'!A:E,5,FALSE)</f>
        <v>Calculation</v>
      </c>
      <c r="G341">
        <v>46769</v>
      </c>
      <c r="H341">
        <v>98.380277000000007</v>
      </c>
      <c r="I341" t="str">
        <f t="shared" si="5"/>
        <v>past_sixteen_month_ajexm</v>
      </c>
      <c r="J341" t="s">
        <v>545</v>
      </c>
    </row>
    <row r="342" spans="1:10" x14ac:dyDescent="0.25">
      <c r="A342" t="s">
        <v>201</v>
      </c>
      <c r="C342" t="str">
        <f>VLOOKUP(A342,'Variable Library'!A:D,3,FALSE)</f>
        <v>Past PRCCM -- Price - Close - Monthly</v>
      </c>
      <c r="D342" t="str">
        <f>VLOOKUP(A342,'Variable Library'!A:D,2,FALSE)</f>
        <v>NUM</v>
      </c>
      <c r="E342" t="str">
        <f>VLOOKUP(A342,'Variable Library'!A:D,4,FALSE)</f>
        <v>Enrichment (CRSP/Compustat Merged Database)</v>
      </c>
      <c r="F342" t="str">
        <f>VLOOKUP(A342,'Variable Library'!A:E,5,FALSE)</f>
        <v>Calculation</v>
      </c>
      <c r="G342">
        <v>46769</v>
      </c>
      <c r="H342">
        <v>98.380277000000007</v>
      </c>
      <c r="I342" t="str">
        <f t="shared" si="5"/>
        <v>past_sixteen_month_prccm</v>
      </c>
      <c r="J342" t="s">
        <v>545</v>
      </c>
    </row>
    <row r="343" spans="1:10" x14ac:dyDescent="0.25">
      <c r="A343" t="s">
        <v>203</v>
      </c>
      <c r="C343" t="str">
        <f>VLOOKUP(A343,'Variable Library'!A:D,3,FALSE)</f>
        <v>Past TRFM -- Monthly Total Return Factor</v>
      </c>
      <c r="D343" t="str">
        <f>VLOOKUP(A343,'Variable Library'!A:D,2,FALSE)</f>
        <v>NUM</v>
      </c>
      <c r="E343" t="str">
        <f>VLOOKUP(A343,'Variable Library'!A:D,4,FALSE)</f>
        <v>Enrichment (CRSP/Compustat Merged Database)</v>
      </c>
      <c r="F343" t="str">
        <f>VLOOKUP(A343,'Variable Library'!A:E,5,FALSE)</f>
        <v>Calculation</v>
      </c>
      <c r="G343">
        <v>46769</v>
      </c>
      <c r="H343">
        <v>98.380277000000007</v>
      </c>
      <c r="I343" t="str">
        <f t="shared" si="5"/>
        <v>past_sixteen_month_trfm</v>
      </c>
      <c r="J343" t="s">
        <v>545</v>
      </c>
    </row>
    <row r="344" spans="1:10" x14ac:dyDescent="0.25">
      <c r="A344" t="s">
        <v>198</v>
      </c>
      <c r="C344" t="str">
        <f>VLOOKUP(A344,'Variable Library'!A:D,3,FALSE)</f>
        <v>PRICAN -- Current Primary Issue Tag - Canada</v>
      </c>
      <c r="D344" t="str">
        <f>VLOOKUP(A344,'Variable Library'!A:D,2,FALSE)</f>
        <v>CHAR</v>
      </c>
      <c r="E344" t="str">
        <f>VLOOKUP(A344,'Variable Library'!A:D,4,FALSE)</f>
        <v>CRSP/Compustat Merged Database - Security Monthly</v>
      </c>
      <c r="F344" t="str">
        <f>VLOOKUP(A344,'Variable Library'!A:E,5,FALSE)</f>
        <v>Reference (Description)</v>
      </c>
      <c r="G344">
        <v>46846</v>
      </c>
      <c r="H344">
        <v>98.542249999999996</v>
      </c>
      <c r="I344" t="str">
        <f t="shared" si="5"/>
        <v>prican</v>
      </c>
      <c r="J344" t="s">
        <v>545</v>
      </c>
    </row>
    <row r="345" spans="1:10" x14ac:dyDescent="0.25">
      <c r="A345" t="s">
        <v>199</v>
      </c>
      <c r="C345" t="str">
        <f>VLOOKUP(A345,'Variable Library'!A:D,3,FALSE)</f>
        <v>PRICAN -- Current Primary Issue Tag - Canada</v>
      </c>
      <c r="D345" t="str">
        <f>VLOOKUP(A345,'Variable Library'!A:D,2,FALSE)</f>
        <v>CHAR</v>
      </c>
      <c r="E345" t="str">
        <f>VLOOKUP(A345,'Variable Library'!A:D,4,FALSE)</f>
        <v>CRSP/Compustat Merged Database - Security Monthly</v>
      </c>
      <c r="F345" t="str">
        <f>VLOOKUP(A345,'Variable Library'!A:E,5,FALSE)</f>
        <v>Reference (Description)</v>
      </c>
      <c r="G345">
        <v>46846</v>
      </c>
      <c r="H345">
        <v>98.542249999999996</v>
      </c>
      <c r="I345" t="str">
        <f t="shared" si="5"/>
        <v>prican</v>
      </c>
      <c r="J345" t="s">
        <v>545</v>
      </c>
    </row>
    <row r="346" spans="1:10" x14ac:dyDescent="0.25">
      <c r="A346" t="s">
        <v>405</v>
      </c>
      <c r="B346">
        <f>IFERROR(VLOOKUP(A346,Index!A:B,2,FALSE),"")</f>
        <v>147</v>
      </c>
      <c r="C346" t="str">
        <f>VLOOKUP(A346,'Variable Library'!A:D,3,FALSE)</f>
        <v>Labor Expenses/Sales</v>
      </c>
      <c r="D346" t="str">
        <f>VLOOKUP(A346,'Variable Library'!A:D,2,FALSE)</f>
        <v>NUM</v>
      </c>
      <c r="E346" t="str">
        <f>VLOOKUP(A346,'Variable Library'!A:D,4,FALSE)</f>
        <v>Financial Ratios Firm Level by WRDS</v>
      </c>
      <c r="F346" t="str">
        <f>VLOOKUP(A346,'Variable Library'!A:E,5,FALSE)</f>
        <v>Metric</v>
      </c>
      <c r="G346">
        <v>1832</v>
      </c>
      <c r="H346">
        <v>3.8536779999999999</v>
      </c>
      <c r="I346" t="str">
        <f t="shared" si="5"/>
        <v>staff_sale</v>
      </c>
      <c r="J346" t="s">
        <v>544</v>
      </c>
    </row>
    <row r="347" spans="1:10" x14ac:dyDescent="0.25">
      <c r="A347" t="s">
        <v>197</v>
      </c>
      <c r="C347" t="str">
        <f>VLOOKUP(A347,'Variable Library'!A:D,3,FALSE)</f>
        <v>Forward AJEXM -- Cumulative Adjustment Factor - Ex Date -Monthly</v>
      </c>
      <c r="D347" t="str">
        <f>VLOOKUP(A347,'Variable Library'!A:D,2,FALSE)</f>
        <v>NUM</v>
      </c>
      <c r="E347" t="str">
        <f>VLOOKUP(A347,'Variable Library'!A:D,4,FALSE)</f>
        <v>Enrichment (CRSP/Compustat Merged Database)</v>
      </c>
      <c r="F347" t="str">
        <f>VLOOKUP(A347,'Variable Library'!A:E,5,FALSE)</f>
        <v>Calculation</v>
      </c>
      <c r="G347">
        <v>46850</v>
      </c>
      <c r="H347">
        <v>98.550663999999998</v>
      </c>
      <c r="I347" t="str">
        <f t="shared" si="5"/>
        <v>forward_seventeen_month_ajexm</v>
      </c>
      <c r="J347" t="s">
        <v>545</v>
      </c>
    </row>
    <row r="348" spans="1:10" x14ac:dyDescent="0.25">
      <c r="A348" t="s">
        <v>194</v>
      </c>
      <c r="C348" t="str">
        <f>VLOOKUP(A348,'Variable Library'!A:D,3,FALSE)</f>
        <v>Forward PRCCM -- Price - Close - Monthly</v>
      </c>
      <c r="D348" t="str">
        <f>VLOOKUP(A348,'Variable Library'!A:D,2,FALSE)</f>
        <v>NUM</v>
      </c>
      <c r="E348" t="str">
        <f>VLOOKUP(A348,'Variable Library'!A:D,4,FALSE)</f>
        <v>Enrichment (CRSP/Compustat Merged Database)</v>
      </c>
      <c r="F348" t="str">
        <f>VLOOKUP(A348,'Variable Library'!A:E,5,FALSE)</f>
        <v>Calculation</v>
      </c>
      <c r="G348">
        <v>46850</v>
      </c>
      <c r="H348">
        <v>98.550663999999998</v>
      </c>
      <c r="I348" t="str">
        <f t="shared" si="5"/>
        <v>forward_seventeen_month_prccm</v>
      </c>
      <c r="J348" t="s">
        <v>545</v>
      </c>
    </row>
    <row r="349" spans="1:10" x14ac:dyDescent="0.25">
      <c r="A349" t="s">
        <v>195</v>
      </c>
      <c r="C349" t="str">
        <f>VLOOKUP(A349,'Variable Library'!A:D,3,FALSE)</f>
        <v>Forward TRFM -- Monthly Total Return Factor</v>
      </c>
      <c r="D349" t="str">
        <f>VLOOKUP(A349,'Variable Library'!A:D,2,FALSE)</f>
        <v>NUM</v>
      </c>
      <c r="E349" t="str">
        <f>VLOOKUP(A349,'Variable Library'!A:D,4,FALSE)</f>
        <v>Enrichment (CRSP/Compustat Merged Database)</v>
      </c>
      <c r="F349" t="str">
        <f>VLOOKUP(A349,'Variable Library'!A:E,5,FALSE)</f>
        <v>Calculation</v>
      </c>
      <c r="G349">
        <v>46850</v>
      </c>
      <c r="H349">
        <v>98.550663999999998</v>
      </c>
      <c r="I349" t="str">
        <f t="shared" si="5"/>
        <v>forward_seventeen_month_trfm</v>
      </c>
      <c r="J349" t="s">
        <v>545</v>
      </c>
    </row>
    <row r="350" spans="1:10" x14ac:dyDescent="0.25">
      <c r="A350" t="s">
        <v>428</v>
      </c>
      <c r="B350">
        <f>IFERROR(VLOOKUP(A350,Index!A:B,2,FALSE),"")</f>
        <v>148</v>
      </c>
      <c r="C350" t="str">
        <f>VLOOKUP(A350,'Variable Library'!A:D,3,FALSE)</f>
        <v>Total Debt/Invested Capital</v>
      </c>
      <c r="D350" t="str">
        <f>VLOOKUP(A350,'Variable Library'!A:D,2,FALSE)</f>
        <v>NUM</v>
      </c>
      <c r="E350" t="str">
        <f>VLOOKUP(A350,'Variable Library'!A:D,4,FALSE)</f>
        <v>Financial Ratios Firm Level by WRDS</v>
      </c>
      <c r="F350" t="str">
        <f>VLOOKUP(A350,'Variable Library'!A:E,5,FALSE)</f>
        <v>Metric</v>
      </c>
      <c r="G350">
        <v>563</v>
      </c>
      <c r="H350">
        <v>1.184291</v>
      </c>
      <c r="I350" t="str">
        <f t="shared" si="5"/>
        <v>totdebt_invcap</v>
      </c>
      <c r="J350" t="s">
        <v>544</v>
      </c>
    </row>
    <row r="351" spans="1:10" x14ac:dyDescent="0.25">
      <c r="A351" t="s">
        <v>192</v>
      </c>
      <c r="C351" t="str">
        <f>VLOOKUP(A351,'Variable Library'!A:D,3,FALSE)</f>
        <v>Past AJEXM -- Cumulative Adjustment Factor - Ex Date -Monthly</v>
      </c>
      <c r="D351" t="str">
        <f>VLOOKUP(A351,'Variable Library'!A:D,2,FALSE)</f>
        <v>NUM</v>
      </c>
      <c r="E351" t="str">
        <f>VLOOKUP(A351,'Variable Library'!A:D,4,FALSE)</f>
        <v>Enrichment (CRSP/Compustat Merged Database)</v>
      </c>
      <c r="F351" t="str">
        <f>VLOOKUP(A351,'Variable Library'!A:E,5,FALSE)</f>
        <v>Calculation</v>
      </c>
      <c r="G351">
        <v>46859</v>
      </c>
      <c r="H351">
        <v>98.569595000000007</v>
      </c>
      <c r="I351" t="str">
        <f t="shared" si="5"/>
        <v>past_seventeen_month_ajexm</v>
      </c>
      <c r="J351" t="s">
        <v>545</v>
      </c>
    </row>
    <row r="352" spans="1:10" x14ac:dyDescent="0.25">
      <c r="A352" t="s">
        <v>191</v>
      </c>
      <c r="C352" t="str">
        <f>VLOOKUP(A352,'Variable Library'!A:D,3,FALSE)</f>
        <v>Past PRCCM -- Price - Close - Monthly</v>
      </c>
      <c r="D352" t="str">
        <f>VLOOKUP(A352,'Variable Library'!A:D,2,FALSE)</f>
        <v>NUM</v>
      </c>
      <c r="E352" t="str">
        <f>VLOOKUP(A352,'Variable Library'!A:D,4,FALSE)</f>
        <v>Enrichment (CRSP/Compustat Merged Database)</v>
      </c>
      <c r="F352" t="str">
        <f>VLOOKUP(A352,'Variable Library'!A:E,5,FALSE)</f>
        <v>Calculation</v>
      </c>
      <c r="G352">
        <v>46859</v>
      </c>
      <c r="H352">
        <v>98.569595000000007</v>
      </c>
      <c r="I352" t="str">
        <f t="shared" si="5"/>
        <v>past_seventeen_month_prccm</v>
      </c>
      <c r="J352" t="s">
        <v>545</v>
      </c>
    </row>
    <row r="353" spans="1:10" x14ac:dyDescent="0.25">
      <c r="A353" t="s">
        <v>190</v>
      </c>
      <c r="C353" t="str">
        <f>VLOOKUP(A353,'Variable Library'!A:D,3,FALSE)</f>
        <v>Past TRFM -- Monthly Total Return Factor</v>
      </c>
      <c r="D353" t="str">
        <f>VLOOKUP(A353,'Variable Library'!A:D,2,FALSE)</f>
        <v>NUM</v>
      </c>
      <c r="E353" t="str">
        <f>VLOOKUP(A353,'Variable Library'!A:D,4,FALSE)</f>
        <v>Enrichment (CRSP/Compustat Merged Database)</v>
      </c>
      <c r="F353" t="str">
        <f>VLOOKUP(A353,'Variable Library'!A:E,5,FALSE)</f>
        <v>Calculation</v>
      </c>
      <c r="G353">
        <v>46859</v>
      </c>
      <c r="H353">
        <v>98.569595000000007</v>
      </c>
      <c r="I353" t="str">
        <f t="shared" si="5"/>
        <v>past_seventeen_month_trfm</v>
      </c>
      <c r="J353" t="s">
        <v>545</v>
      </c>
    </row>
    <row r="354" spans="1:10" x14ac:dyDescent="0.25">
      <c r="A354" t="s">
        <v>254</v>
      </c>
      <c r="B354">
        <f>IFERROR(VLOOKUP(A354,Index!A:B,2,FALSE),"")</f>
        <v>149</v>
      </c>
      <c r="C354" t="str">
        <f>VLOOKUP(A354,'Variable Library'!A:D,3,FALSE)</f>
        <v>DVPSPM -- Dividends per Share - Pay Date - Monthly</v>
      </c>
      <c r="D354" t="str">
        <f>VLOOKUP(A354,'Variable Library'!A:D,2,FALSE)</f>
        <v>NUM</v>
      </c>
      <c r="E354" t="str">
        <f>VLOOKUP(A354,'Variable Library'!A:D,4,FALSE)</f>
        <v>CRSP/Compustat Merged Database - Security Monthly</v>
      </c>
      <c r="F354" t="str">
        <f>VLOOKUP(A354,'Variable Library'!A:E,5,FALSE)</f>
        <v>Metric</v>
      </c>
      <c r="G354">
        <v>40899</v>
      </c>
      <c r="H354">
        <v>86.032521000000003</v>
      </c>
      <c r="I354" t="str">
        <f t="shared" si="5"/>
        <v>dvpspm</v>
      </c>
      <c r="J354" t="s">
        <v>544</v>
      </c>
    </row>
    <row r="355" spans="1:10" x14ac:dyDescent="0.25">
      <c r="A355" t="s">
        <v>188</v>
      </c>
      <c r="C355" t="str">
        <f>VLOOKUP(A355,'Variable Library'!A:D,3,FALSE)</f>
        <v>Forward AJEXM -- Cumulative Adjustment Factor - Ex Date -Monthly</v>
      </c>
      <c r="D355" t="str">
        <f>VLOOKUP(A355,'Variable Library'!A:D,2,FALSE)</f>
        <v>NUM</v>
      </c>
      <c r="E355" t="str">
        <f>VLOOKUP(A355,'Variable Library'!A:D,4,FALSE)</f>
        <v>Enrichment (CRSP/Compustat Merged Database)</v>
      </c>
      <c r="F355" t="str">
        <f>VLOOKUP(A355,'Variable Library'!A:E,5,FALSE)</f>
        <v>Calculation</v>
      </c>
      <c r="G355">
        <v>46937</v>
      </c>
      <c r="H355">
        <v>98.733671000000001</v>
      </c>
      <c r="I355" t="str">
        <f t="shared" si="5"/>
        <v>forward_eighteen_month_ajexm</v>
      </c>
      <c r="J355" t="s">
        <v>545</v>
      </c>
    </row>
    <row r="356" spans="1:10" x14ac:dyDescent="0.25">
      <c r="A356" t="s">
        <v>186</v>
      </c>
      <c r="C356" t="str">
        <f>VLOOKUP(A356,'Variable Library'!A:D,3,FALSE)</f>
        <v>Forward PRCCM -- Price - Close - Monthly</v>
      </c>
      <c r="D356" t="str">
        <f>VLOOKUP(A356,'Variable Library'!A:D,2,FALSE)</f>
        <v>NUM</v>
      </c>
      <c r="E356" t="str">
        <f>VLOOKUP(A356,'Variable Library'!A:D,4,FALSE)</f>
        <v>Enrichment (CRSP/Compustat Merged Database)</v>
      </c>
      <c r="F356" t="str">
        <f>VLOOKUP(A356,'Variable Library'!A:E,5,FALSE)</f>
        <v>Calculation</v>
      </c>
      <c r="G356">
        <v>46937</v>
      </c>
      <c r="H356">
        <v>98.733671000000001</v>
      </c>
      <c r="I356" t="str">
        <f t="shared" si="5"/>
        <v>forward_eighteen_month_prccm</v>
      </c>
      <c r="J356" t="s">
        <v>545</v>
      </c>
    </row>
    <row r="357" spans="1:10" x14ac:dyDescent="0.25">
      <c r="A357" t="s">
        <v>187</v>
      </c>
      <c r="C357" t="str">
        <f>VLOOKUP(A357,'Variable Library'!A:D,3,FALSE)</f>
        <v>Forward TRFM -- Monthly Total Return Factor</v>
      </c>
      <c r="D357" t="str">
        <f>VLOOKUP(A357,'Variable Library'!A:D,2,FALSE)</f>
        <v>NUM</v>
      </c>
      <c r="E357" t="str">
        <f>VLOOKUP(A357,'Variable Library'!A:D,4,FALSE)</f>
        <v>Enrichment (CRSP/Compustat Merged Database)</v>
      </c>
      <c r="F357" t="str">
        <f>VLOOKUP(A357,'Variable Library'!A:E,5,FALSE)</f>
        <v>Calculation</v>
      </c>
      <c r="G357">
        <v>46937</v>
      </c>
      <c r="H357">
        <v>98.733671000000001</v>
      </c>
      <c r="I357" t="str">
        <f t="shared" si="5"/>
        <v>forward_eighteen_month_trfm</v>
      </c>
      <c r="J357" t="s">
        <v>545</v>
      </c>
    </row>
    <row r="358" spans="1:10" x14ac:dyDescent="0.25">
      <c r="A358" t="s">
        <v>253</v>
      </c>
      <c r="B358">
        <f>IFERROR(VLOOKUP(A358,Index!A:B,2,FALSE),"")</f>
        <v>150</v>
      </c>
      <c r="C358" t="str">
        <f>VLOOKUP(A358,'Variable Library'!A:D,3,FALSE)</f>
        <v>DVPSXM -- Dividends per Share - Ex Date - Monthly</v>
      </c>
      <c r="D358" t="str">
        <f>VLOOKUP(A358,'Variable Library'!A:D,2,FALSE)</f>
        <v>NUM</v>
      </c>
      <c r="E358" t="str">
        <f>VLOOKUP(A358,'Variable Library'!A:D,4,FALSE)</f>
        <v>CRSP/Compustat Merged Database - Security Monthly</v>
      </c>
      <c r="F358" t="str">
        <f>VLOOKUP(A358,'Variable Library'!A:E,5,FALSE)</f>
        <v>Metric</v>
      </c>
      <c r="G358">
        <v>40944</v>
      </c>
      <c r="H358">
        <v>86.127179999999996</v>
      </c>
      <c r="I358" t="str">
        <f t="shared" si="5"/>
        <v>dvpsxm</v>
      </c>
      <c r="J358" t="s">
        <v>544</v>
      </c>
    </row>
    <row r="359" spans="1:10" x14ac:dyDescent="0.25">
      <c r="A359" t="s">
        <v>184</v>
      </c>
      <c r="C359" t="str">
        <f>VLOOKUP(A359,'Variable Library'!A:D,3,FALSE)</f>
        <v>Past AJEXM -- Cumulative Adjustment Factor - Ex Date -Monthly</v>
      </c>
      <c r="D359" t="str">
        <f>VLOOKUP(A359,'Variable Library'!A:D,2,FALSE)</f>
        <v>NUM</v>
      </c>
      <c r="E359" t="str">
        <f>VLOOKUP(A359,'Variable Library'!A:D,4,FALSE)</f>
        <v>Enrichment (CRSP/Compustat Merged Database)</v>
      </c>
      <c r="F359" t="str">
        <f>VLOOKUP(A359,'Variable Library'!A:E,5,FALSE)</f>
        <v>Calculation</v>
      </c>
      <c r="G359">
        <v>46947</v>
      </c>
      <c r="H359">
        <v>98.754706999999996</v>
      </c>
      <c r="I359" t="str">
        <f t="shared" si="5"/>
        <v>past_eighteen_month_ajexm</v>
      </c>
      <c r="J359" t="s">
        <v>545</v>
      </c>
    </row>
    <row r="360" spans="1:10" x14ac:dyDescent="0.25">
      <c r="A360" t="s">
        <v>185</v>
      </c>
      <c r="C360" t="str">
        <f>VLOOKUP(A360,'Variable Library'!A:D,3,FALSE)</f>
        <v>Past PRCCM -- Price - Close - Monthly</v>
      </c>
      <c r="D360" t="str">
        <f>VLOOKUP(A360,'Variable Library'!A:D,2,FALSE)</f>
        <v>NUM</v>
      </c>
      <c r="E360" t="str">
        <f>VLOOKUP(A360,'Variable Library'!A:D,4,FALSE)</f>
        <v>Enrichment (CRSP/Compustat Merged Database)</v>
      </c>
      <c r="F360" t="str">
        <f>VLOOKUP(A360,'Variable Library'!A:E,5,FALSE)</f>
        <v>Calculation</v>
      </c>
      <c r="G360">
        <v>46947</v>
      </c>
      <c r="H360">
        <v>98.754706999999996</v>
      </c>
      <c r="I360" t="str">
        <f t="shared" si="5"/>
        <v>past_eighteen_month_prccm</v>
      </c>
      <c r="J360" t="s">
        <v>545</v>
      </c>
    </row>
    <row r="361" spans="1:10" x14ac:dyDescent="0.25">
      <c r="A361" t="s">
        <v>182</v>
      </c>
      <c r="C361" t="str">
        <f>VLOOKUP(A361,'Variable Library'!A:D,3,FALSE)</f>
        <v>Past TRFM -- Monthly Total Return Factor</v>
      </c>
      <c r="D361" t="str">
        <f>VLOOKUP(A361,'Variable Library'!A:D,2,FALSE)</f>
        <v>NUM</v>
      </c>
      <c r="E361" t="str">
        <f>VLOOKUP(A361,'Variable Library'!A:D,4,FALSE)</f>
        <v>Enrichment (CRSP/Compustat Merged Database)</v>
      </c>
      <c r="F361" t="str">
        <f>VLOOKUP(A361,'Variable Library'!A:E,5,FALSE)</f>
        <v>Calculation</v>
      </c>
      <c r="G361">
        <v>46947</v>
      </c>
      <c r="H361">
        <v>98.754706999999996</v>
      </c>
      <c r="I361" t="str">
        <f t="shared" si="5"/>
        <v>past_eighteen_month_trfm</v>
      </c>
      <c r="J361" t="s">
        <v>545</v>
      </c>
    </row>
    <row r="362" spans="1:10" x14ac:dyDescent="0.25">
      <c r="A362" t="s">
        <v>294</v>
      </c>
      <c r="B362">
        <f>IFERROR(VLOOKUP(A362,Index!A:B,2,FALSE),"")</f>
        <v>151</v>
      </c>
      <c r="C362" t="str">
        <f>VLOOKUP(A362,'Variable Library'!A:D,3,FALSE)</f>
        <v>DVRATE -- Dividend Rate - Monthly</v>
      </c>
      <c r="D362" t="str">
        <f>VLOOKUP(A362,'Variable Library'!A:D,2,FALSE)</f>
        <v>NUM</v>
      </c>
      <c r="E362" t="str">
        <f>VLOOKUP(A362,'Variable Library'!A:D,4,FALSE)</f>
        <v>CRSP/Compustat Merged Database - Security Monthly</v>
      </c>
      <c r="F362" t="str">
        <f>VLOOKUP(A362,'Variable Library'!A:E,5,FALSE)</f>
        <v>Metric</v>
      </c>
      <c r="G362">
        <v>27455</v>
      </c>
      <c r="H362">
        <v>57.752581999999997</v>
      </c>
      <c r="I362" t="str">
        <f t="shared" si="5"/>
        <v>dvrate</v>
      </c>
      <c r="J362" t="s">
        <v>544</v>
      </c>
    </row>
    <row r="363" spans="1:10" x14ac:dyDescent="0.25">
      <c r="A363" t="s">
        <v>180</v>
      </c>
      <c r="C363" t="str">
        <f>VLOOKUP(A363,'Variable Library'!A:D,3,FALSE)</f>
        <v>Forward AJEXM -- Cumulative Adjustment Factor - Ex Date -Monthly</v>
      </c>
      <c r="D363" t="str">
        <f>VLOOKUP(A363,'Variable Library'!A:D,2,FALSE)</f>
        <v>NUM</v>
      </c>
      <c r="E363" t="str">
        <f>VLOOKUP(A363,'Variable Library'!A:D,4,FALSE)</f>
        <v>Enrichment (CRSP/Compustat Merged Database)</v>
      </c>
      <c r="F363" t="str">
        <f>VLOOKUP(A363,'Variable Library'!A:E,5,FALSE)</f>
        <v>Calculation</v>
      </c>
      <c r="G363">
        <v>47026</v>
      </c>
      <c r="H363">
        <v>98.920885999999996</v>
      </c>
      <c r="I363" t="str">
        <f t="shared" si="5"/>
        <v>forward_nineteen_month_ajexm</v>
      </c>
      <c r="J363" t="s">
        <v>545</v>
      </c>
    </row>
    <row r="364" spans="1:10" x14ac:dyDescent="0.25">
      <c r="A364" t="s">
        <v>179</v>
      </c>
      <c r="C364" t="str">
        <f>VLOOKUP(A364,'Variable Library'!A:D,3,FALSE)</f>
        <v>Forward PRCCM -- Price - Close - Monthly</v>
      </c>
      <c r="D364" t="str">
        <f>VLOOKUP(A364,'Variable Library'!A:D,2,FALSE)</f>
        <v>NUM</v>
      </c>
      <c r="E364" t="str">
        <f>VLOOKUP(A364,'Variable Library'!A:D,4,FALSE)</f>
        <v>Enrichment (CRSP/Compustat Merged Database)</v>
      </c>
      <c r="F364" t="str">
        <f>VLOOKUP(A364,'Variable Library'!A:E,5,FALSE)</f>
        <v>Calculation</v>
      </c>
      <c r="G364">
        <v>47026</v>
      </c>
      <c r="H364">
        <v>98.920885999999996</v>
      </c>
      <c r="I364" t="str">
        <f t="shared" si="5"/>
        <v>forward_nineteen_month_prccm</v>
      </c>
      <c r="J364" t="s">
        <v>545</v>
      </c>
    </row>
    <row r="365" spans="1:10" x14ac:dyDescent="0.25">
      <c r="A365" t="s">
        <v>181</v>
      </c>
      <c r="C365" t="str">
        <f>VLOOKUP(A365,'Variable Library'!A:D,3,FALSE)</f>
        <v>Forward TRFM -- Monthly Total Return Factor</v>
      </c>
      <c r="D365" t="str">
        <f>VLOOKUP(A365,'Variable Library'!A:D,2,FALSE)</f>
        <v>NUM</v>
      </c>
      <c r="E365" t="str">
        <f>VLOOKUP(A365,'Variable Library'!A:D,4,FALSE)</f>
        <v>Enrichment (CRSP/Compustat Merged Database)</v>
      </c>
      <c r="F365" t="str">
        <f>VLOOKUP(A365,'Variable Library'!A:E,5,FALSE)</f>
        <v>Calculation</v>
      </c>
      <c r="G365">
        <v>47026</v>
      </c>
      <c r="H365">
        <v>98.920885999999996</v>
      </c>
      <c r="I365" t="str">
        <f t="shared" si="5"/>
        <v>forward_nineteen_month_trfm</v>
      </c>
      <c r="J365" t="s">
        <v>545</v>
      </c>
    </row>
    <row r="366" spans="1:10" x14ac:dyDescent="0.25">
      <c r="A366" t="s">
        <v>506</v>
      </c>
      <c r="B366">
        <f>IFERROR(VLOOKUP(A366,Index!A:B,2,FALSE),"")</f>
        <v>152</v>
      </c>
      <c r="C366" t="str">
        <f>VLOOKUP(A366,'Variable Library'!A:D,3,FALSE)</f>
        <v>SIC -- Standard Industry Classification Code</v>
      </c>
      <c r="D366" t="str">
        <f>VLOOKUP(A366,'Variable Library'!A:D,2,FALSE)</f>
        <v>CHAR</v>
      </c>
      <c r="E366" t="str">
        <f>VLOOKUP(A366,'Variable Library'!A:D,4,FALSE)</f>
        <v>CRSP/Compustat Merged Database - Security Monthly</v>
      </c>
      <c r="F366" t="str">
        <f>VLOOKUP(A366,'Variable Library'!A:E,5,FALSE)</f>
        <v>Categorical</v>
      </c>
      <c r="G366">
        <v>0</v>
      </c>
      <c r="H366">
        <v>0</v>
      </c>
      <c r="I366" t="str">
        <f t="shared" si="5"/>
        <v>sic</v>
      </c>
      <c r="J366" t="s">
        <v>544</v>
      </c>
    </row>
    <row r="367" spans="1:10" x14ac:dyDescent="0.25">
      <c r="A367" t="s">
        <v>174</v>
      </c>
      <c r="C367" t="str">
        <f>VLOOKUP(A367,'Variable Library'!A:D,3,FALSE)</f>
        <v>Past AJEXM -- Cumulative Adjustment Factor - Ex Date -Monthly</v>
      </c>
      <c r="D367" t="str">
        <f>VLOOKUP(A367,'Variable Library'!A:D,2,FALSE)</f>
        <v>NUM</v>
      </c>
      <c r="E367" t="str">
        <f>VLOOKUP(A367,'Variable Library'!A:D,4,FALSE)</f>
        <v>Enrichment (CRSP/Compustat Merged Database)</v>
      </c>
      <c r="F367" t="str">
        <f>VLOOKUP(A367,'Variable Library'!A:E,5,FALSE)</f>
        <v>Calculation</v>
      </c>
      <c r="G367">
        <v>47035</v>
      </c>
      <c r="H367">
        <v>98.939818000000002</v>
      </c>
      <c r="I367" t="str">
        <f t="shared" si="5"/>
        <v>past_nineteen_month_ajexm</v>
      </c>
      <c r="J367" t="s">
        <v>545</v>
      </c>
    </row>
    <row r="368" spans="1:10" x14ac:dyDescent="0.25">
      <c r="A368" t="s">
        <v>177</v>
      </c>
      <c r="C368" t="str">
        <f>VLOOKUP(A368,'Variable Library'!A:D,3,FALSE)</f>
        <v>Past PRCCM -- Price - Close - Monthly</v>
      </c>
      <c r="D368" t="str">
        <f>VLOOKUP(A368,'Variable Library'!A:D,2,FALSE)</f>
        <v>NUM</v>
      </c>
      <c r="E368" t="str">
        <f>VLOOKUP(A368,'Variable Library'!A:D,4,FALSE)</f>
        <v>Enrichment (CRSP/Compustat Merged Database)</v>
      </c>
      <c r="F368" t="str">
        <f>VLOOKUP(A368,'Variable Library'!A:E,5,FALSE)</f>
        <v>Calculation</v>
      </c>
      <c r="G368">
        <v>47035</v>
      </c>
      <c r="H368">
        <v>98.939818000000002</v>
      </c>
      <c r="I368" t="str">
        <f t="shared" si="5"/>
        <v>past_nineteen_month_prccm</v>
      </c>
      <c r="J368" t="s">
        <v>545</v>
      </c>
    </row>
    <row r="369" spans="1:10" x14ac:dyDescent="0.25">
      <c r="A369" t="s">
        <v>176</v>
      </c>
      <c r="C369" t="str">
        <f>VLOOKUP(A369,'Variable Library'!A:D,3,FALSE)</f>
        <v>Past TRFM -- Monthly Total Return Factor</v>
      </c>
      <c r="D369" t="str">
        <f>VLOOKUP(A369,'Variable Library'!A:D,2,FALSE)</f>
        <v>NUM</v>
      </c>
      <c r="E369" t="str">
        <f>VLOOKUP(A369,'Variable Library'!A:D,4,FALSE)</f>
        <v>Enrichment (CRSP/Compustat Merged Database)</v>
      </c>
      <c r="F369" t="str">
        <f>VLOOKUP(A369,'Variable Library'!A:E,5,FALSE)</f>
        <v>Calculation</v>
      </c>
      <c r="G369">
        <v>47035</v>
      </c>
      <c r="H369">
        <v>98.939818000000002</v>
      </c>
      <c r="I369" t="str">
        <f t="shared" si="5"/>
        <v>past_nineteen_month_trfm</v>
      </c>
      <c r="J369" t="s">
        <v>545</v>
      </c>
    </row>
    <row r="370" spans="1:10" x14ac:dyDescent="0.25">
      <c r="A370" t="s">
        <v>346</v>
      </c>
      <c r="B370">
        <f>IFERROR(VLOOKUP(A370,Index!A:B,2,FALSE),"")</f>
        <v>153</v>
      </c>
      <c r="C370" t="str">
        <f>VLOOKUP(A370,'Variable Library'!A:D,3,FALSE)</f>
        <v>SPCSRC -- S&amp;P Quality Ranking - Current</v>
      </c>
      <c r="D370" t="str">
        <f>VLOOKUP(A370,'Variable Library'!A:D,2,FALSE)</f>
        <v>CHAR</v>
      </c>
      <c r="E370" t="str">
        <f>VLOOKUP(A370,'Variable Library'!A:D,4,FALSE)</f>
        <v>CRSP/Compustat Merged Database - Security Monthly</v>
      </c>
      <c r="F370" t="str">
        <f>VLOOKUP(A370,'Variable Library'!A:E,5,FALSE)</f>
        <v>Metric</v>
      </c>
      <c r="G370">
        <v>12576</v>
      </c>
      <c r="H370">
        <v>26.454069</v>
      </c>
      <c r="I370" t="str">
        <f t="shared" si="5"/>
        <v>spcsrc</v>
      </c>
      <c r="J370" t="s">
        <v>544</v>
      </c>
    </row>
    <row r="371" spans="1:10" x14ac:dyDescent="0.25">
      <c r="A371" t="s">
        <v>171</v>
      </c>
      <c r="C371" t="str">
        <f>VLOOKUP(A371,'Variable Library'!A:D,3,FALSE)</f>
        <v>Forward AJEXM -- Cumulative Adjustment Factor - Ex Date -Monthly</v>
      </c>
      <c r="D371" t="str">
        <f>VLOOKUP(A371,'Variable Library'!A:D,2,FALSE)</f>
        <v>NUM</v>
      </c>
      <c r="E371" t="str">
        <f>VLOOKUP(A371,'Variable Library'!A:D,4,FALSE)</f>
        <v>Enrichment (CRSP/Compustat Merged Database)</v>
      </c>
      <c r="F371" t="str">
        <f>VLOOKUP(A371,'Variable Library'!A:E,5,FALSE)</f>
        <v>Calculation</v>
      </c>
      <c r="G371">
        <v>47115</v>
      </c>
      <c r="H371">
        <v>99.108101000000005</v>
      </c>
      <c r="I371" t="str">
        <f t="shared" si="5"/>
        <v>forward_twenty_month_ajexm</v>
      </c>
      <c r="J371" t="s">
        <v>545</v>
      </c>
    </row>
    <row r="372" spans="1:10" x14ac:dyDescent="0.25">
      <c r="A372" t="s">
        <v>173</v>
      </c>
      <c r="C372" t="str">
        <f>VLOOKUP(A372,'Variable Library'!A:D,3,FALSE)</f>
        <v>Forward PRCCM -- Price - Close - Monthly</v>
      </c>
      <c r="D372" t="str">
        <f>VLOOKUP(A372,'Variable Library'!A:D,2,FALSE)</f>
        <v>NUM</v>
      </c>
      <c r="E372" t="str">
        <f>VLOOKUP(A372,'Variable Library'!A:D,4,FALSE)</f>
        <v>Enrichment (CRSP/Compustat Merged Database)</v>
      </c>
      <c r="F372" t="str">
        <f>VLOOKUP(A372,'Variable Library'!A:E,5,FALSE)</f>
        <v>Calculation</v>
      </c>
      <c r="G372">
        <v>47115</v>
      </c>
      <c r="H372">
        <v>99.108101000000005</v>
      </c>
      <c r="I372" t="str">
        <f t="shared" si="5"/>
        <v>forward_twenty_month_prccm</v>
      </c>
      <c r="J372" t="s">
        <v>545</v>
      </c>
    </row>
    <row r="373" spans="1:10" x14ac:dyDescent="0.25">
      <c r="A373" t="s">
        <v>172</v>
      </c>
      <c r="C373" t="str">
        <f>VLOOKUP(A373,'Variable Library'!A:D,3,FALSE)</f>
        <v>Forward TRFM -- Monthly Total Return Factor</v>
      </c>
      <c r="D373" t="str">
        <f>VLOOKUP(A373,'Variable Library'!A:D,2,FALSE)</f>
        <v>NUM</v>
      </c>
      <c r="E373" t="str">
        <f>VLOOKUP(A373,'Variable Library'!A:D,4,FALSE)</f>
        <v>Enrichment (CRSP/Compustat Merged Database)</v>
      </c>
      <c r="F373" t="str">
        <f>VLOOKUP(A373,'Variable Library'!A:E,5,FALSE)</f>
        <v>Calculation</v>
      </c>
      <c r="G373">
        <v>47115</v>
      </c>
      <c r="H373">
        <v>99.108101000000005</v>
      </c>
      <c r="I373" t="str">
        <f t="shared" si="5"/>
        <v>forward_twenty_month_trfm</v>
      </c>
      <c r="J373" t="s">
        <v>545</v>
      </c>
    </row>
    <row r="374" spans="1:10" x14ac:dyDescent="0.25">
      <c r="A374" t="s">
        <v>26</v>
      </c>
      <c r="B374" t="str">
        <f>IFERROR(VLOOKUP(A374,Index!A:B,2,FALSE),"")</f>
        <v/>
      </c>
      <c r="C374" t="str">
        <f>VLOOKUP(A374,'Variable Library'!A:D,3,FALSE)</f>
        <v>SPHVG -- S&amp;P Holdings Value/Growth Indicator</v>
      </c>
      <c r="D374" t="str">
        <f>VLOOKUP(A374,'Variable Library'!A:D,2,FALSE)</f>
        <v>CHAR</v>
      </c>
      <c r="E374" t="str">
        <f>VLOOKUP(A374,'Variable Library'!A:D,4,FALSE)</f>
        <v>CRSP/Compustat Merged Database - Security Monthly</v>
      </c>
      <c r="F374" t="str">
        <f>VLOOKUP(A374,'Variable Library'!A:E,5,FALSE)</f>
        <v>Metric</v>
      </c>
      <c r="G374">
        <v>47539</v>
      </c>
      <c r="H374">
        <v>100</v>
      </c>
      <c r="I374" t="str">
        <f t="shared" si="5"/>
        <v>sphvg</v>
      </c>
      <c r="J374" t="s">
        <v>545</v>
      </c>
    </row>
    <row r="375" spans="1:10" x14ac:dyDescent="0.25">
      <c r="A375" t="s">
        <v>168</v>
      </c>
      <c r="C375" t="str">
        <f>VLOOKUP(A375,'Variable Library'!A:D,3,FALSE)</f>
        <v>Past AJEXM -- Cumulative Adjustment Factor - Ex Date -Monthly</v>
      </c>
      <c r="D375" t="str">
        <f>VLOOKUP(A375,'Variable Library'!A:D,2,FALSE)</f>
        <v>NUM</v>
      </c>
      <c r="E375" t="str">
        <f>VLOOKUP(A375,'Variable Library'!A:D,4,FALSE)</f>
        <v>Enrichment (CRSP/Compustat Merged Database)</v>
      </c>
      <c r="F375" t="str">
        <f>VLOOKUP(A375,'Variable Library'!A:E,5,FALSE)</f>
        <v>Calculation</v>
      </c>
      <c r="G375">
        <v>47123</v>
      </c>
      <c r="H375">
        <v>99.124928999999995</v>
      </c>
      <c r="I375" t="str">
        <f t="shared" si="5"/>
        <v>past_twenty_month_ajexm</v>
      </c>
      <c r="J375" t="s">
        <v>545</v>
      </c>
    </row>
    <row r="376" spans="1:10" x14ac:dyDescent="0.25">
      <c r="A376" t="s">
        <v>169</v>
      </c>
      <c r="C376" t="str">
        <f>VLOOKUP(A376,'Variable Library'!A:D,3,FALSE)</f>
        <v>Past PRCCM -- Price - Close - Monthly</v>
      </c>
      <c r="D376" t="str">
        <f>VLOOKUP(A376,'Variable Library'!A:D,2,FALSE)</f>
        <v>NUM</v>
      </c>
      <c r="E376" t="str">
        <f>VLOOKUP(A376,'Variable Library'!A:D,4,FALSE)</f>
        <v>Enrichment (CRSP/Compustat Merged Database)</v>
      </c>
      <c r="F376" t="str">
        <f>VLOOKUP(A376,'Variable Library'!A:E,5,FALSE)</f>
        <v>Calculation</v>
      </c>
      <c r="G376">
        <v>47123</v>
      </c>
      <c r="H376">
        <v>99.124928999999995</v>
      </c>
      <c r="I376" t="str">
        <f t="shared" si="5"/>
        <v>past_twenty_month_prccm</v>
      </c>
      <c r="J376" t="s">
        <v>545</v>
      </c>
    </row>
    <row r="377" spans="1:10" x14ac:dyDescent="0.25">
      <c r="A377" t="s">
        <v>167</v>
      </c>
      <c r="C377" t="str">
        <f>VLOOKUP(A377,'Variable Library'!A:D,3,FALSE)</f>
        <v>Past TRFM -- Monthly Total Return Factor</v>
      </c>
      <c r="D377" t="str">
        <f>VLOOKUP(A377,'Variable Library'!A:D,2,FALSE)</f>
        <v>NUM</v>
      </c>
      <c r="E377" t="str">
        <f>VLOOKUP(A377,'Variable Library'!A:D,4,FALSE)</f>
        <v>Enrichment (CRSP/Compustat Merged Database)</v>
      </c>
      <c r="F377" t="str">
        <f>VLOOKUP(A377,'Variable Library'!A:E,5,FALSE)</f>
        <v>Calculation</v>
      </c>
      <c r="G377">
        <v>47123</v>
      </c>
      <c r="H377">
        <v>99.124928999999995</v>
      </c>
      <c r="I377" t="str">
        <f t="shared" si="5"/>
        <v>past_twenty_month_trfm</v>
      </c>
      <c r="J377" t="s">
        <v>545</v>
      </c>
    </row>
    <row r="378" spans="1:10" x14ac:dyDescent="0.25">
      <c r="A378" t="s">
        <v>321</v>
      </c>
      <c r="B378">
        <f>IFERROR(VLOOKUP(A378,Index!A:B,2,FALSE),"")</f>
        <v>155</v>
      </c>
      <c r="C378" t="str">
        <f>VLOOKUP(A378,'Variable Library'!A:D,3,FALSE)</f>
        <v>Alpha</v>
      </c>
      <c r="D378" t="str">
        <f>VLOOKUP(A378,'Variable Library'!A:D,2,FALSE)</f>
        <v>NUM</v>
      </c>
      <c r="E378" t="str">
        <f>VLOOKUP(A378,'Variable Library'!A:D,4,FALSE)</f>
        <v>Beta Suite by WRDS</v>
      </c>
      <c r="F378" t="str">
        <f>VLOOKUP(A378,'Variable Library'!A:E,5,FALSE)</f>
        <v>Metric</v>
      </c>
      <c r="G378">
        <v>18738</v>
      </c>
      <c r="H378">
        <v>39.416058</v>
      </c>
      <c r="I378" t="str">
        <f t="shared" si="5"/>
        <v>alpha</v>
      </c>
      <c r="J378" t="s">
        <v>544</v>
      </c>
    </row>
    <row r="379" spans="1:10" x14ac:dyDescent="0.25">
      <c r="A379" t="s">
        <v>163</v>
      </c>
      <c r="C379" t="str">
        <f>VLOOKUP(A379,'Variable Library'!A:D,3,FALSE)</f>
        <v>Forward AJEXM -- Cumulative Adjustment Factor - Ex Date -Monthly</v>
      </c>
      <c r="D379" t="str">
        <f>VLOOKUP(A379,'Variable Library'!A:D,2,FALSE)</f>
        <v>NUM</v>
      </c>
      <c r="E379" t="str">
        <f>VLOOKUP(A379,'Variable Library'!A:D,4,FALSE)</f>
        <v>Enrichment (CRSP/Compustat Merged Database)</v>
      </c>
      <c r="F379" t="str">
        <f>VLOOKUP(A379,'Variable Library'!A:E,5,FALSE)</f>
        <v>Calculation</v>
      </c>
      <c r="G379">
        <v>47203</v>
      </c>
      <c r="H379">
        <v>99.293211999999997</v>
      </c>
      <c r="I379" t="str">
        <f t="shared" si="5"/>
        <v>forward_twentyone_month_ajexm</v>
      </c>
      <c r="J379" t="s">
        <v>545</v>
      </c>
    </row>
    <row r="380" spans="1:10" x14ac:dyDescent="0.25">
      <c r="A380" t="s">
        <v>162</v>
      </c>
      <c r="C380" t="str">
        <f>VLOOKUP(A380,'Variable Library'!A:D,3,FALSE)</f>
        <v>Forward PRCCM -- Price - Close - Monthly</v>
      </c>
      <c r="D380" t="str">
        <f>VLOOKUP(A380,'Variable Library'!A:D,2,FALSE)</f>
        <v>NUM</v>
      </c>
      <c r="E380" t="str">
        <f>VLOOKUP(A380,'Variable Library'!A:D,4,FALSE)</f>
        <v>Enrichment (CRSP/Compustat Merged Database)</v>
      </c>
      <c r="F380" t="str">
        <f>VLOOKUP(A380,'Variable Library'!A:E,5,FALSE)</f>
        <v>Calculation</v>
      </c>
      <c r="G380">
        <v>47203</v>
      </c>
      <c r="H380">
        <v>99.293211999999997</v>
      </c>
      <c r="I380" t="str">
        <f t="shared" si="5"/>
        <v>forward_twentyone_month_prccm</v>
      </c>
      <c r="J380" t="s">
        <v>545</v>
      </c>
    </row>
    <row r="381" spans="1:10" x14ac:dyDescent="0.25">
      <c r="A381" t="s">
        <v>165</v>
      </c>
      <c r="C381" t="str">
        <f>VLOOKUP(A381,'Variable Library'!A:D,3,FALSE)</f>
        <v>Forward TRFM -- Monthly Total Return Factor</v>
      </c>
      <c r="D381" t="str">
        <f>VLOOKUP(A381,'Variable Library'!A:D,2,FALSE)</f>
        <v>NUM</v>
      </c>
      <c r="E381" t="str">
        <f>VLOOKUP(A381,'Variable Library'!A:D,4,FALSE)</f>
        <v>Enrichment (CRSP/Compustat Merged Database)</v>
      </c>
      <c r="F381" t="str">
        <f>VLOOKUP(A381,'Variable Library'!A:E,5,FALSE)</f>
        <v>Calculation</v>
      </c>
      <c r="G381">
        <v>47203</v>
      </c>
      <c r="H381">
        <v>99.293211999999997</v>
      </c>
      <c r="I381" t="str">
        <f t="shared" si="5"/>
        <v>forward_twentyone_month_trfm</v>
      </c>
      <c r="J381" t="s">
        <v>545</v>
      </c>
    </row>
    <row r="382" spans="1:10" x14ac:dyDescent="0.25">
      <c r="A382" t="s">
        <v>323</v>
      </c>
      <c r="B382">
        <f>IFERROR(VLOOKUP(A382,Index!A:B,2,FALSE),"")</f>
        <v>156</v>
      </c>
      <c r="C382" t="str">
        <f>VLOOKUP(A382,'Variable Library'!A:D,3,FALSE)</f>
        <v>Beta on HML</v>
      </c>
      <c r="D382" t="str">
        <f>VLOOKUP(A382,'Variable Library'!A:D,2,FALSE)</f>
        <v>NUM</v>
      </c>
      <c r="E382" t="str">
        <f>VLOOKUP(A382,'Variable Library'!A:D,4,FALSE)</f>
        <v>Beta Suite by WRDS</v>
      </c>
      <c r="F382" t="str">
        <f>VLOOKUP(A382,'Variable Library'!A:E,5,FALSE)</f>
        <v>Metric</v>
      </c>
      <c r="G382">
        <v>18738</v>
      </c>
      <c r="H382">
        <v>39.416058</v>
      </c>
      <c r="I382" t="str">
        <f t="shared" si="5"/>
        <v>b_hml</v>
      </c>
      <c r="J382" t="s">
        <v>544</v>
      </c>
    </row>
    <row r="383" spans="1:10" x14ac:dyDescent="0.25">
      <c r="A383" t="s">
        <v>159</v>
      </c>
      <c r="C383" t="str">
        <f>VLOOKUP(A383,'Variable Library'!A:D,3,FALSE)</f>
        <v>Past AJEXM -- Cumulative Adjustment Factor - Ex Date -Monthly</v>
      </c>
      <c r="D383" t="str">
        <f>VLOOKUP(A383,'Variable Library'!A:D,2,FALSE)</f>
        <v>NUM</v>
      </c>
      <c r="E383" t="str">
        <f>VLOOKUP(A383,'Variable Library'!A:D,4,FALSE)</f>
        <v>Enrichment (CRSP/Compustat Merged Database)</v>
      </c>
      <c r="F383" t="str">
        <f>VLOOKUP(A383,'Variable Library'!A:E,5,FALSE)</f>
        <v>Calculation</v>
      </c>
      <c r="G383">
        <v>47209</v>
      </c>
      <c r="H383">
        <v>99.305833000000007</v>
      </c>
      <c r="I383" t="str">
        <f t="shared" si="5"/>
        <v>past_twentyone_month_ajexm</v>
      </c>
      <c r="J383" t="s">
        <v>545</v>
      </c>
    </row>
    <row r="384" spans="1:10" x14ac:dyDescent="0.25">
      <c r="A384" t="s">
        <v>160</v>
      </c>
      <c r="C384" t="str">
        <f>VLOOKUP(A384,'Variable Library'!A:D,3,FALSE)</f>
        <v>Past PRCCM -- Price - Close - Monthly</v>
      </c>
      <c r="D384" t="str">
        <f>VLOOKUP(A384,'Variable Library'!A:D,2,FALSE)</f>
        <v>NUM</v>
      </c>
      <c r="E384" t="str">
        <f>VLOOKUP(A384,'Variable Library'!A:D,4,FALSE)</f>
        <v>Enrichment (CRSP/Compustat Merged Database)</v>
      </c>
      <c r="F384" t="str">
        <f>VLOOKUP(A384,'Variable Library'!A:E,5,FALSE)</f>
        <v>Calculation</v>
      </c>
      <c r="G384">
        <v>47209</v>
      </c>
      <c r="H384">
        <v>99.305833000000007</v>
      </c>
      <c r="I384" t="str">
        <f t="shared" si="5"/>
        <v>past_twentyone_month_prccm</v>
      </c>
      <c r="J384" t="s">
        <v>545</v>
      </c>
    </row>
    <row r="385" spans="1:10" x14ac:dyDescent="0.25">
      <c r="A385" t="s">
        <v>161</v>
      </c>
      <c r="C385" t="str">
        <f>VLOOKUP(A385,'Variable Library'!A:D,3,FALSE)</f>
        <v>Past TRFM -- Monthly Total Return Factor</v>
      </c>
      <c r="D385" t="str">
        <f>VLOOKUP(A385,'Variable Library'!A:D,2,FALSE)</f>
        <v>NUM</v>
      </c>
      <c r="E385" t="str">
        <f>VLOOKUP(A385,'Variable Library'!A:D,4,FALSE)</f>
        <v>Enrichment (CRSP/Compustat Merged Database)</v>
      </c>
      <c r="F385" t="str">
        <f>VLOOKUP(A385,'Variable Library'!A:E,5,FALSE)</f>
        <v>Calculation</v>
      </c>
      <c r="G385">
        <v>47209</v>
      </c>
      <c r="H385">
        <v>99.305833000000007</v>
      </c>
      <c r="I385" t="str">
        <f t="shared" si="5"/>
        <v>past_twentyone_month_trfm</v>
      </c>
      <c r="J385" t="s">
        <v>545</v>
      </c>
    </row>
    <row r="386" spans="1:10" x14ac:dyDescent="0.25">
      <c r="A386" t="s">
        <v>316</v>
      </c>
      <c r="B386">
        <f>IFERROR(VLOOKUP(A386,Index!A:B,2,FALSE),"")</f>
        <v>157</v>
      </c>
      <c r="C386" t="str">
        <f>VLOOKUP(A386,'Variable Library'!A:D,3,FALSE)</f>
        <v>Beta on MKT</v>
      </c>
      <c r="D386" t="str">
        <f>VLOOKUP(A386,'Variable Library'!A:D,2,FALSE)</f>
        <v>NUM</v>
      </c>
      <c r="E386" t="str">
        <f>VLOOKUP(A386,'Variable Library'!A:D,4,FALSE)</f>
        <v>Beta Suite by WRDS</v>
      </c>
      <c r="F386" t="str">
        <f>VLOOKUP(A386,'Variable Library'!A:E,5,FALSE)</f>
        <v>Metric</v>
      </c>
      <c r="G386">
        <v>18738</v>
      </c>
      <c r="H386">
        <v>39.416058</v>
      </c>
      <c r="I386" t="str">
        <f t="shared" ref="I386:I449" si="6">LOWER(A386)</f>
        <v>b_mkt</v>
      </c>
      <c r="J386" t="s">
        <v>544</v>
      </c>
    </row>
    <row r="387" spans="1:10" x14ac:dyDescent="0.25">
      <c r="A387" t="s">
        <v>154</v>
      </c>
      <c r="C387" t="str">
        <f>VLOOKUP(A387,'Variable Library'!A:D,3,FALSE)</f>
        <v>Forward AJEXM -- Cumulative Adjustment Factor - Ex Date -Monthly</v>
      </c>
      <c r="D387" t="str">
        <f>VLOOKUP(A387,'Variable Library'!A:D,2,FALSE)</f>
        <v>NUM</v>
      </c>
      <c r="E387" t="str">
        <f>VLOOKUP(A387,'Variable Library'!A:D,4,FALSE)</f>
        <v>Enrichment (CRSP/Compustat Merged Database)</v>
      </c>
      <c r="F387" t="str">
        <f>VLOOKUP(A387,'Variable Library'!A:E,5,FALSE)</f>
        <v>Calculation</v>
      </c>
      <c r="G387">
        <v>47291</v>
      </c>
      <c r="H387">
        <v>99.478323000000003</v>
      </c>
      <c r="I387" t="str">
        <f t="shared" si="6"/>
        <v>forward_twentytwo_month_ajexm</v>
      </c>
      <c r="J387" t="s">
        <v>545</v>
      </c>
    </row>
    <row r="388" spans="1:10" x14ac:dyDescent="0.25">
      <c r="A388" t="s">
        <v>155</v>
      </c>
      <c r="C388" t="str">
        <f>VLOOKUP(A388,'Variable Library'!A:D,3,FALSE)</f>
        <v>Forward PRCCM -- Price - Close - Monthly</v>
      </c>
      <c r="D388" t="str">
        <f>VLOOKUP(A388,'Variable Library'!A:D,2,FALSE)</f>
        <v>NUM</v>
      </c>
      <c r="E388" t="str">
        <f>VLOOKUP(A388,'Variable Library'!A:D,4,FALSE)</f>
        <v>Enrichment (CRSP/Compustat Merged Database)</v>
      </c>
      <c r="F388" t="str">
        <f>VLOOKUP(A388,'Variable Library'!A:E,5,FALSE)</f>
        <v>Calculation</v>
      </c>
      <c r="G388">
        <v>47291</v>
      </c>
      <c r="H388">
        <v>99.478323000000003</v>
      </c>
      <c r="I388" t="str">
        <f t="shared" si="6"/>
        <v>forward_twentytwo_month_prccm</v>
      </c>
      <c r="J388" t="s">
        <v>545</v>
      </c>
    </row>
    <row r="389" spans="1:10" x14ac:dyDescent="0.25">
      <c r="A389" t="s">
        <v>156</v>
      </c>
      <c r="C389" t="str">
        <f>VLOOKUP(A389,'Variable Library'!A:D,3,FALSE)</f>
        <v>Forward TRFM -- Monthly Total Return Factor</v>
      </c>
      <c r="D389" t="str">
        <f>VLOOKUP(A389,'Variable Library'!A:D,2,FALSE)</f>
        <v>NUM</v>
      </c>
      <c r="E389" t="str">
        <f>VLOOKUP(A389,'Variable Library'!A:D,4,FALSE)</f>
        <v>Enrichment (CRSP/Compustat Merged Database)</v>
      </c>
      <c r="F389" t="str">
        <f>VLOOKUP(A389,'Variable Library'!A:E,5,FALSE)</f>
        <v>Calculation</v>
      </c>
      <c r="G389">
        <v>47291</v>
      </c>
      <c r="H389">
        <v>99.478323000000003</v>
      </c>
      <c r="I389" t="str">
        <f t="shared" si="6"/>
        <v>forward_twentytwo_month_trfm</v>
      </c>
      <c r="J389" t="s">
        <v>545</v>
      </c>
    </row>
    <row r="390" spans="1:10" x14ac:dyDescent="0.25">
      <c r="A390" t="s">
        <v>322</v>
      </c>
      <c r="B390">
        <f>IFERROR(VLOOKUP(A390,Index!A:B,2,FALSE),"")</f>
        <v>158</v>
      </c>
      <c r="C390" t="str">
        <f>VLOOKUP(A390,'Variable Library'!A:D,3,FALSE)</f>
        <v>Beta on SMB</v>
      </c>
      <c r="D390" t="str">
        <f>VLOOKUP(A390,'Variable Library'!A:D,2,FALSE)</f>
        <v>NUM</v>
      </c>
      <c r="E390" t="str">
        <f>VLOOKUP(A390,'Variable Library'!A:D,4,FALSE)</f>
        <v>Beta Suite by WRDS</v>
      </c>
      <c r="F390" t="str">
        <f>VLOOKUP(A390,'Variable Library'!A:E,5,FALSE)</f>
        <v>Metric</v>
      </c>
      <c r="G390">
        <v>18738</v>
      </c>
      <c r="H390">
        <v>39.416058</v>
      </c>
      <c r="I390" t="str">
        <f t="shared" si="6"/>
        <v>b_smb</v>
      </c>
      <c r="J390" t="s">
        <v>544</v>
      </c>
    </row>
    <row r="391" spans="1:10" x14ac:dyDescent="0.25">
      <c r="A391" t="s">
        <v>150</v>
      </c>
      <c r="C391" t="str">
        <f>VLOOKUP(A391,'Variable Library'!A:D,3,FALSE)</f>
        <v>Past AJEXM -- Cumulative Adjustment Factor - Ex Date -Monthly</v>
      </c>
      <c r="D391" t="str">
        <f>VLOOKUP(A391,'Variable Library'!A:D,2,FALSE)</f>
        <v>NUM</v>
      </c>
      <c r="E391" t="str">
        <f>VLOOKUP(A391,'Variable Library'!A:D,4,FALSE)</f>
        <v>Enrichment (CRSP/Compustat Merged Database)</v>
      </c>
      <c r="F391" t="str">
        <f>VLOOKUP(A391,'Variable Library'!A:E,5,FALSE)</f>
        <v>Calculation</v>
      </c>
      <c r="G391">
        <v>47295</v>
      </c>
      <c r="H391">
        <v>99.486737000000005</v>
      </c>
      <c r="I391" t="str">
        <f t="shared" si="6"/>
        <v>past_twentytwo_month_ajexm</v>
      </c>
      <c r="J391" t="s">
        <v>545</v>
      </c>
    </row>
    <row r="392" spans="1:10" x14ac:dyDescent="0.25">
      <c r="A392" t="s">
        <v>152</v>
      </c>
      <c r="C392" t="str">
        <f>VLOOKUP(A392,'Variable Library'!A:D,3,FALSE)</f>
        <v>Past PRCCM -- Price - Close - Monthly</v>
      </c>
      <c r="D392" t="str">
        <f>VLOOKUP(A392,'Variable Library'!A:D,2,FALSE)</f>
        <v>NUM</v>
      </c>
      <c r="E392" t="str">
        <f>VLOOKUP(A392,'Variable Library'!A:D,4,FALSE)</f>
        <v>Enrichment (CRSP/Compustat Merged Database)</v>
      </c>
      <c r="F392" t="str">
        <f>VLOOKUP(A392,'Variable Library'!A:E,5,FALSE)</f>
        <v>Calculation</v>
      </c>
      <c r="G392">
        <v>47295</v>
      </c>
      <c r="H392">
        <v>99.486737000000005</v>
      </c>
      <c r="I392" t="str">
        <f t="shared" si="6"/>
        <v>past_twentytwo_month_prccm</v>
      </c>
      <c r="J392" t="s">
        <v>545</v>
      </c>
    </row>
    <row r="393" spans="1:10" x14ac:dyDescent="0.25">
      <c r="A393" t="s">
        <v>151</v>
      </c>
      <c r="C393" t="str">
        <f>VLOOKUP(A393,'Variable Library'!A:D,3,FALSE)</f>
        <v>Past TRFM -- Monthly Total Return Factor</v>
      </c>
      <c r="D393" t="str">
        <f>VLOOKUP(A393,'Variable Library'!A:D,2,FALSE)</f>
        <v>NUM</v>
      </c>
      <c r="E393" t="str">
        <f>VLOOKUP(A393,'Variable Library'!A:D,4,FALSE)</f>
        <v>Enrichment (CRSP/Compustat Merged Database)</v>
      </c>
      <c r="F393" t="str">
        <f>VLOOKUP(A393,'Variable Library'!A:E,5,FALSE)</f>
        <v>Calculation</v>
      </c>
      <c r="G393">
        <v>47295</v>
      </c>
      <c r="H393">
        <v>99.486737000000005</v>
      </c>
      <c r="I393" t="str">
        <f t="shared" si="6"/>
        <v>past_twentytwo_month_trfm</v>
      </c>
      <c r="J393" t="s">
        <v>545</v>
      </c>
    </row>
    <row r="394" spans="1:10" x14ac:dyDescent="0.25">
      <c r="A394" t="s">
        <v>148</v>
      </c>
      <c r="C394" t="str">
        <f>VLOOKUP(A394,'Variable Library'!A:D,3,FALSE)</f>
        <v>PRIROW -- Primary Issue Tag - Rest of World</v>
      </c>
      <c r="D394" t="str">
        <f>VLOOKUP(A394,'Variable Library'!A:D,2,FALSE)</f>
        <v>CHAR</v>
      </c>
      <c r="E394" t="str">
        <f>VLOOKUP(A394,'Variable Library'!A:D,4,FALSE)</f>
        <v>CRSP/Compustat Merged Database - Security Monthly</v>
      </c>
      <c r="F394" t="str">
        <f>VLOOKUP(A394,'Variable Library'!A:E,5,FALSE)</f>
        <v>Reference (Description)</v>
      </c>
      <c r="G394">
        <v>47334</v>
      </c>
      <c r="H394">
        <v>99.568775000000002</v>
      </c>
      <c r="I394" t="str">
        <f t="shared" si="6"/>
        <v>prirow</v>
      </c>
      <c r="J394" t="s">
        <v>545</v>
      </c>
    </row>
    <row r="395" spans="1:10" x14ac:dyDescent="0.25">
      <c r="A395" t="s">
        <v>149</v>
      </c>
      <c r="C395" t="str">
        <f>VLOOKUP(A395,'Variable Library'!A:D,3,FALSE)</f>
        <v>PRIROW -- Primary Issue Tag - Rest of World</v>
      </c>
      <c r="D395" t="str">
        <f>VLOOKUP(A395,'Variable Library'!A:D,2,FALSE)</f>
        <v>CHAR</v>
      </c>
      <c r="E395" t="str">
        <f>VLOOKUP(A395,'Variable Library'!A:D,4,FALSE)</f>
        <v>CRSP/Compustat Merged Database - Security Monthly</v>
      </c>
      <c r="F395" t="str">
        <f>VLOOKUP(A395,'Variable Library'!A:E,5,FALSE)</f>
        <v>Reference (Description)</v>
      </c>
      <c r="G395">
        <v>47334</v>
      </c>
      <c r="H395">
        <v>99.568775000000002</v>
      </c>
      <c r="I395" t="str">
        <f t="shared" si="6"/>
        <v>prirow</v>
      </c>
      <c r="J395" t="s">
        <v>545</v>
      </c>
    </row>
    <row r="396" spans="1:10" x14ac:dyDescent="0.25">
      <c r="A396" t="s">
        <v>324</v>
      </c>
      <c r="B396">
        <f>IFERROR(VLOOKUP(A396,Index!A:B,2,FALSE),"")</f>
        <v>159</v>
      </c>
      <c r="C396" t="str">
        <f>VLOOKUP(A396,'Variable Library'!A:D,3,FALSE)</f>
        <v>Beta on UMD</v>
      </c>
      <c r="D396" t="str">
        <f>VLOOKUP(A396,'Variable Library'!A:D,2,FALSE)</f>
        <v>NUM</v>
      </c>
      <c r="E396" t="str">
        <f>VLOOKUP(A396,'Variable Library'!A:D,4,FALSE)</f>
        <v>Beta Suite by WRDS</v>
      </c>
      <c r="F396" t="str">
        <f>VLOOKUP(A396,'Variable Library'!A:E,5,FALSE)</f>
        <v>Metric</v>
      </c>
      <c r="G396">
        <v>18738</v>
      </c>
      <c r="H396">
        <v>39.416058</v>
      </c>
      <c r="I396" t="str">
        <f t="shared" si="6"/>
        <v>b_umd</v>
      </c>
      <c r="J396" t="s">
        <v>544</v>
      </c>
    </row>
    <row r="397" spans="1:10" x14ac:dyDescent="0.25">
      <c r="A397" t="s">
        <v>146</v>
      </c>
      <c r="C397" t="str">
        <f>VLOOKUP(A397,'Variable Library'!A:D,3,FALSE)</f>
        <v>Forward AJEXM -- Cumulative Adjustment Factor - Ex Date -Monthly</v>
      </c>
      <c r="D397" t="str">
        <f>VLOOKUP(A397,'Variable Library'!A:D,2,FALSE)</f>
        <v>NUM</v>
      </c>
      <c r="E397" t="str">
        <f>VLOOKUP(A397,'Variable Library'!A:D,4,FALSE)</f>
        <v>Enrichment (CRSP/Compustat Merged Database)</v>
      </c>
      <c r="F397" t="str">
        <f>VLOOKUP(A397,'Variable Library'!A:E,5,FALSE)</f>
        <v>Calculation</v>
      </c>
      <c r="G397">
        <v>47379</v>
      </c>
      <c r="H397">
        <v>99.663433999999995</v>
      </c>
      <c r="I397" t="str">
        <f t="shared" si="6"/>
        <v>forward_twentythree_month_ajexm</v>
      </c>
      <c r="J397" t="s">
        <v>545</v>
      </c>
    </row>
    <row r="398" spans="1:10" x14ac:dyDescent="0.25">
      <c r="A398" t="s">
        <v>147</v>
      </c>
      <c r="C398" t="str">
        <f>VLOOKUP(A398,'Variable Library'!A:D,3,FALSE)</f>
        <v>Forward PRCCM -- Price - Close - Monthly</v>
      </c>
      <c r="D398" t="str">
        <f>VLOOKUP(A398,'Variable Library'!A:D,2,FALSE)</f>
        <v>NUM</v>
      </c>
      <c r="E398" t="str">
        <f>VLOOKUP(A398,'Variable Library'!A:D,4,FALSE)</f>
        <v>Enrichment (CRSP/Compustat Merged Database)</v>
      </c>
      <c r="F398" t="str">
        <f>VLOOKUP(A398,'Variable Library'!A:E,5,FALSE)</f>
        <v>Calculation</v>
      </c>
      <c r="G398">
        <v>47379</v>
      </c>
      <c r="H398">
        <v>99.663433999999995</v>
      </c>
      <c r="I398" t="str">
        <f t="shared" si="6"/>
        <v>forward_twentythree_month_prccm</v>
      </c>
      <c r="J398" t="s">
        <v>545</v>
      </c>
    </row>
    <row r="399" spans="1:10" x14ac:dyDescent="0.25">
      <c r="A399" t="s">
        <v>145</v>
      </c>
      <c r="C399" t="str">
        <f>VLOOKUP(A399,'Variable Library'!A:D,3,FALSE)</f>
        <v>Forward TRFM -- Monthly Total Return Factor</v>
      </c>
      <c r="D399" t="str">
        <f>VLOOKUP(A399,'Variable Library'!A:D,2,FALSE)</f>
        <v>NUM</v>
      </c>
      <c r="E399" t="str">
        <f>VLOOKUP(A399,'Variable Library'!A:D,4,FALSE)</f>
        <v>Enrichment (CRSP/Compustat Merged Database)</v>
      </c>
      <c r="F399" t="str">
        <f>VLOOKUP(A399,'Variable Library'!A:E,5,FALSE)</f>
        <v>Calculation</v>
      </c>
      <c r="G399">
        <v>47379</v>
      </c>
      <c r="H399">
        <v>99.663433999999995</v>
      </c>
      <c r="I399" t="str">
        <f t="shared" si="6"/>
        <v>forward_twentythree_month_trfm</v>
      </c>
      <c r="J399" t="s">
        <v>545</v>
      </c>
    </row>
    <row r="400" spans="1:10" x14ac:dyDescent="0.25">
      <c r="A400" t="s">
        <v>315</v>
      </c>
      <c r="B400">
        <f>IFERROR(VLOOKUP(A400,Index!A:B,2,FALSE),"")</f>
        <v>160</v>
      </c>
      <c r="C400" t="str">
        <f>VLOOKUP(A400,'Variable Library'!A:D,3,FALSE)</f>
        <v>Excess Return from Risk Model</v>
      </c>
      <c r="D400" t="str">
        <f>VLOOKUP(A400,'Variable Library'!A:D,2,FALSE)</f>
        <v>NUM</v>
      </c>
      <c r="E400" t="str">
        <f>VLOOKUP(A400,'Variable Library'!A:D,4,FALSE)</f>
        <v>Beta Suite by WRDS</v>
      </c>
      <c r="F400" t="str">
        <f>VLOOKUP(A400,'Variable Library'!A:E,5,FALSE)</f>
        <v>Metric</v>
      </c>
      <c r="G400">
        <v>18857</v>
      </c>
      <c r="H400">
        <v>39.666378999999999</v>
      </c>
      <c r="I400" t="str">
        <f t="shared" si="6"/>
        <v>exret</v>
      </c>
      <c r="J400" t="s">
        <v>544</v>
      </c>
    </row>
    <row r="401" spans="1:10" x14ac:dyDescent="0.25">
      <c r="A401" t="s">
        <v>142</v>
      </c>
      <c r="C401" t="str">
        <f>VLOOKUP(A401,'Variable Library'!A:D,3,FALSE)</f>
        <v>Past AJEXM -- Cumulative Adjustment Factor - Ex Date -Monthly</v>
      </c>
      <c r="D401" t="str">
        <f>VLOOKUP(A401,'Variable Library'!A:D,2,FALSE)</f>
        <v>NUM</v>
      </c>
      <c r="E401" t="str">
        <f>VLOOKUP(A401,'Variable Library'!A:D,4,FALSE)</f>
        <v>Enrichment (CRSP/Compustat Merged Database)</v>
      </c>
      <c r="F401" t="str">
        <f>VLOOKUP(A401,'Variable Library'!A:E,5,FALSE)</f>
        <v>Calculation</v>
      </c>
      <c r="G401">
        <v>47381</v>
      </c>
      <c r="H401">
        <v>99.667641000000003</v>
      </c>
      <c r="I401" t="str">
        <f t="shared" si="6"/>
        <v>past_twentythree_month_ajexm</v>
      </c>
      <c r="J401" t="s">
        <v>545</v>
      </c>
    </row>
    <row r="402" spans="1:10" x14ac:dyDescent="0.25">
      <c r="A402" t="s">
        <v>140</v>
      </c>
      <c r="C402" t="str">
        <f>VLOOKUP(A402,'Variable Library'!A:D,3,FALSE)</f>
        <v>Past PRCCM -- Price - Close - Monthly</v>
      </c>
      <c r="D402" t="str">
        <f>VLOOKUP(A402,'Variable Library'!A:D,2,FALSE)</f>
        <v>NUM</v>
      </c>
      <c r="E402" t="str">
        <f>VLOOKUP(A402,'Variable Library'!A:D,4,FALSE)</f>
        <v>Enrichment (CRSP/Compustat Merged Database)</v>
      </c>
      <c r="F402" t="str">
        <f>VLOOKUP(A402,'Variable Library'!A:E,5,FALSE)</f>
        <v>Calculation</v>
      </c>
      <c r="G402">
        <v>47381</v>
      </c>
      <c r="H402">
        <v>99.667641000000003</v>
      </c>
      <c r="I402" t="str">
        <f t="shared" si="6"/>
        <v>past_twentythree_month_prccm</v>
      </c>
      <c r="J402" t="s">
        <v>545</v>
      </c>
    </row>
    <row r="403" spans="1:10" x14ac:dyDescent="0.25">
      <c r="A403" t="s">
        <v>143</v>
      </c>
      <c r="C403" t="str">
        <f>VLOOKUP(A403,'Variable Library'!A:D,3,FALSE)</f>
        <v>Past TRFM -- Monthly Total Return Factor</v>
      </c>
      <c r="D403" t="str">
        <f>VLOOKUP(A403,'Variable Library'!A:D,2,FALSE)</f>
        <v>NUM</v>
      </c>
      <c r="E403" t="str">
        <f>VLOOKUP(A403,'Variable Library'!A:D,4,FALSE)</f>
        <v>Enrichment (CRSP/Compustat Merged Database)</v>
      </c>
      <c r="F403" t="str">
        <f>VLOOKUP(A403,'Variable Library'!A:E,5,FALSE)</f>
        <v>Calculation</v>
      </c>
      <c r="G403">
        <v>47381</v>
      </c>
      <c r="H403">
        <v>99.667641000000003</v>
      </c>
      <c r="I403" t="str">
        <f t="shared" si="6"/>
        <v>past_twentythree_month_trfm</v>
      </c>
      <c r="J403" t="s">
        <v>545</v>
      </c>
    </row>
    <row r="404" spans="1:10" x14ac:dyDescent="0.25">
      <c r="A404" t="s">
        <v>139</v>
      </c>
      <c r="C404" t="str">
        <f>VLOOKUP(A404,'Variable Library'!A:D,3,FALSE)</f>
        <v>ADD3 -- Address Line 3</v>
      </c>
      <c r="D404" t="str">
        <f>VLOOKUP(A404,'Variable Library'!A:D,2,FALSE)</f>
        <v>CHAR</v>
      </c>
      <c r="E404" t="str">
        <f>VLOOKUP(A404,'Variable Library'!A:D,4,FALSE)</f>
        <v>CRSP/Compustat Merged Database - Security Monthly</v>
      </c>
      <c r="F404" t="str">
        <f>VLOOKUP(A404,'Variable Library'!A:E,5,FALSE)</f>
        <v>Reference (Location)</v>
      </c>
      <c r="G404">
        <v>47403</v>
      </c>
      <c r="H404">
        <v>99.713919000000004</v>
      </c>
      <c r="I404" t="str">
        <f t="shared" si="6"/>
        <v>add3</v>
      </c>
      <c r="J404" t="s">
        <v>545</v>
      </c>
    </row>
    <row r="405" spans="1:10" x14ac:dyDescent="0.25">
      <c r="A405" t="s">
        <v>138</v>
      </c>
      <c r="C405" t="str">
        <f>VLOOKUP(A405,'Variable Library'!A:D,3,FALSE)</f>
        <v>RAWXM -- Raw Adjustment Factor - Ex Date - Monthly</v>
      </c>
      <c r="D405" t="str">
        <f>VLOOKUP(A405,'Variable Library'!A:D,2,FALSE)</f>
        <v>NUM</v>
      </c>
      <c r="E405" t="str">
        <f>VLOOKUP(A405,'Variable Library'!A:D,4,FALSE)</f>
        <v>CRSP/Compustat Merged Database - Security Monthly</v>
      </c>
      <c r="F405" t="str">
        <f>VLOOKUP(A405,'Variable Library'!A:E,5,FALSE)</f>
        <v>Calculation</v>
      </c>
      <c r="G405">
        <v>47408</v>
      </c>
      <c r="H405">
        <v>99.724436999999995</v>
      </c>
      <c r="I405" t="str">
        <f t="shared" si="6"/>
        <v>rawxm</v>
      </c>
      <c r="J405" t="s">
        <v>545</v>
      </c>
    </row>
    <row r="406" spans="1:10" x14ac:dyDescent="0.25">
      <c r="A406" t="s">
        <v>137</v>
      </c>
      <c r="C406" t="str">
        <f>VLOOKUP(A406,'Variable Library'!A:D,3,FALSE)</f>
        <v>RAWPM -- Raw Adjustment Factor - Pay Date - Monthly</v>
      </c>
      <c r="D406" t="str">
        <f>VLOOKUP(A406,'Variable Library'!A:D,2,FALSE)</f>
        <v>NUM</v>
      </c>
      <c r="E406" t="str">
        <f>VLOOKUP(A406,'Variable Library'!A:D,4,FALSE)</f>
        <v>CRSP/Compustat Merged Database - Security Monthly</v>
      </c>
      <c r="F406" t="str">
        <f>VLOOKUP(A406,'Variable Library'!A:E,5,FALSE)</f>
        <v>Calculation</v>
      </c>
      <c r="G406">
        <v>47411</v>
      </c>
      <c r="H406">
        <v>99.730746999999994</v>
      </c>
      <c r="I406" t="str">
        <f t="shared" si="6"/>
        <v>rawpm</v>
      </c>
      <c r="J406" t="s">
        <v>545</v>
      </c>
    </row>
    <row r="407" spans="1:10" x14ac:dyDescent="0.25">
      <c r="A407" t="s">
        <v>136</v>
      </c>
      <c r="C407" t="str">
        <f>VLOOKUP(A407,'Variable Library'!A:D,3,FALSE)</f>
        <v>ADD3 -- Address Line 3</v>
      </c>
      <c r="D407" t="str">
        <f>VLOOKUP(A407,'Variable Library'!A:D,2,FALSE)</f>
        <v>CHAR</v>
      </c>
      <c r="E407" t="str">
        <f>VLOOKUP(A407,'Variable Library'!A:D,4,FALSE)</f>
        <v>CRSP/Compustat Merged Database - Security Monthly</v>
      </c>
      <c r="F407" t="str">
        <f>VLOOKUP(A407,'Variable Library'!A:E,5,FALSE)</f>
        <v>Reference (Location)</v>
      </c>
      <c r="G407">
        <v>47415</v>
      </c>
      <c r="H407">
        <v>99.739161999999993</v>
      </c>
      <c r="I407" t="str">
        <f t="shared" si="6"/>
        <v>add3</v>
      </c>
      <c r="J407" t="s">
        <v>545</v>
      </c>
    </row>
    <row r="408" spans="1:10" x14ac:dyDescent="0.25">
      <c r="A408" t="s">
        <v>325</v>
      </c>
      <c r="B408">
        <f>IFERROR(VLOOKUP(A408,Index!A:B,2,FALSE),"")</f>
        <v>161</v>
      </c>
      <c r="C408" t="str">
        <f>VLOOKUP(A408,'Variable Library'!A:D,3,FALSE)</f>
        <v>Idiosyncratic Volatility</v>
      </c>
      <c r="D408" t="str">
        <f>VLOOKUP(A408,'Variable Library'!A:D,2,FALSE)</f>
        <v>NUM</v>
      </c>
      <c r="E408" t="str">
        <f>VLOOKUP(A408,'Variable Library'!A:D,4,FALSE)</f>
        <v>Beta Suite by WRDS</v>
      </c>
      <c r="F408" t="str">
        <f>VLOOKUP(A408,'Variable Library'!A:E,5,FALSE)</f>
        <v>Metric</v>
      </c>
      <c r="G408">
        <v>18738</v>
      </c>
      <c r="H408">
        <v>39.416058</v>
      </c>
      <c r="I408" t="str">
        <f t="shared" si="6"/>
        <v>ivol</v>
      </c>
      <c r="J408" t="s">
        <v>544</v>
      </c>
    </row>
    <row r="409" spans="1:10" x14ac:dyDescent="0.25">
      <c r="A409" t="s">
        <v>319</v>
      </c>
      <c r="B409">
        <f>IFERROR(VLOOKUP(A409,Index!A:B,2,FALSE),"")</f>
        <v>162</v>
      </c>
      <c r="C409" t="str">
        <f>VLOOKUP(A409,'Variable Library'!A:D,3,FALSE)</f>
        <v>Number of Observations used to compute Beta</v>
      </c>
      <c r="D409" t="str">
        <f>VLOOKUP(A409,'Variable Library'!A:D,2,FALSE)</f>
        <v>NUM</v>
      </c>
      <c r="E409" t="str">
        <f>VLOOKUP(A409,'Variable Library'!A:D,4,FALSE)</f>
        <v>Beta Suite by WRDS</v>
      </c>
      <c r="F409" t="str">
        <f>VLOOKUP(A409,'Variable Library'!A:E,5,FALSE)</f>
        <v>Metric</v>
      </c>
      <c r="G409">
        <v>18738</v>
      </c>
      <c r="H409">
        <v>39.416058</v>
      </c>
      <c r="I409" t="str">
        <f t="shared" si="6"/>
        <v>n</v>
      </c>
      <c r="J409" t="s">
        <v>544</v>
      </c>
    </row>
    <row r="410" spans="1:10" x14ac:dyDescent="0.25">
      <c r="A410" t="s">
        <v>129</v>
      </c>
      <c r="C410" t="str">
        <f>VLOOKUP(A410,'Variable Library'!A:D,3,FALSE)</f>
        <v>Forward AJEXM -- Cumulative Adjustment Factor - Ex Date -Monthly</v>
      </c>
      <c r="D410" t="str">
        <f>VLOOKUP(A410,'Variable Library'!A:D,2,FALSE)</f>
        <v>NUM</v>
      </c>
      <c r="E410" t="str">
        <f>VLOOKUP(A410,'Variable Library'!A:D,4,FALSE)</f>
        <v>Enrichment (CRSP/Compustat Merged Database)</v>
      </c>
      <c r="F410" t="str">
        <f>VLOOKUP(A410,'Variable Library'!A:E,5,FALSE)</f>
        <v>Calculation</v>
      </c>
      <c r="G410">
        <v>47467</v>
      </c>
      <c r="H410">
        <v>99.848545000000001</v>
      </c>
      <c r="I410" t="str">
        <f t="shared" si="6"/>
        <v>forward_twentyfour_month_ajexm</v>
      </c>
      <c r="J410" t="s">
        <v>545</v>
      </c>
    </row>
    <row r="411" spans="1:10" x14ac:dyDescent="0.25">
      <c r="A411" t="s">
        <v>131</v>
      </c>
      <c r="C411" t="str">
        <f>VLOOKUP(A411,'Variable Library'!A:D,3,FALSE)</f>
        <v>Forward PRCCM -- Price - Close - Monthly</v>
      </c>
      <c r="D411" t="str">
        <f>VLOOKUP(A411,'Variable Library'!A:D,2,FALSE)</f>
        <v>NUM</v>
      </c>
      <c r="E411" t="str">
        <f>VLOOKUP(A411,'Variable Library'!A:D,4,FALSE)</f>
        <v>Enrichment (CRSP/Compustat Merged Database)</v>
      </c>
      <c r="F411" t="str">
        <f>VLOOKUP(A411,'Variable Library'!A:E,5,FALSE)</f>
        <v>Calculation</v>
      </c>
      <c r="G411">
        <v>47467</v>
      </c>
      <c r="H411">
        <v>99.848545000000001</v>
      </c>
      <c r="I411" t="str">
        <f t="shared" si="6"/>
        <v>forward_twentyfour_month_prccm</v>
      </c>
      <c r="J411" t="s">
        <v>545</v>
      </c>
    </row>
    <row r="412" spans="1:10" x14ac:dyDescent="0.25">
      <c r="A412" t="s">
        <v>130</v>
      </c>
      <c r="C412" t="str">
        <f>VLOOKUP(A412,'Variable Library'!A:D,3,FALSE)</f>
        <v>Forward TRFM -- Monthly Total Return Factor</v>
      </c>
      <c r="D412" t="str">
        <f>VLOOKUP(A412,'Variable Library'!A:D,2,FALSE)</f>
        <v>NUM</v>
      </c>
      <c r="E412" t="str">
        <f>VLOOKUP(A412,'Variable Library'!A:D,4,FALSE)</f>
        <v>Enrichment (CRSP/Compustat Merged Database)</v>
      </c>
      <c r="F412" t="str">
        <f>VLOOKUP(A412,'Variable Library'!A:E,5,FALSE)</f>
        <v>Calculation</v>
      </c>
      <c r="G412">
        <v>47467</v>
      </c>
      <c r="H412">
        <v>99.848545000000001</v>
      </c>
      <c r="I412" t="str">
        <f t="shared" si="6"/>
        <v>forward_twentyfour_month_trfm</v>
      </c>
      <c r="J412" t="s">
        <v>545</v>
      </c>
    </row>
    <row r="413" spans="1:10" x14ac:dyDescent="0.25">
      <c r="A413" t="s">
        <v>135</v>
      </c>
      <c r="C413" t="str">
        <f>VLOOKUP(A413,'Variable Library'!A:D,3,FALSE)</f>
        <v>Past AJEXM -- Cumulative Adjustment Factor - Ex Date -Monthly</v>
      </c>
      <c r="D413" t="str">
        <f>VLOOKUP(A413,'Variable Library'!A:D,2,FALSE)</f>
        <v>NUM</v>
      </c>
      <c r="E413" t="str">
        <f>VLOOKUP(A413,'Variable Library'!A:D,4,FALSE)</f>
        <v>Enrichment (CRSP/Compustat Merged Database)</v>
      </c>
      <c r="F413" t="str">
        <f>VLOOKUP(A413,'Variable Library'!A:E,5,FALSE)</f>
        <v>Calculation</v>
      </c>
      <c r="G413">
        <v>47467</v>
      </c>
      <c r="H413">
        <v>99.848545000000001</v>
      </c>
      <c r="I413" t="str">
        <f t="shared" si="6"/>
        <v>past_twentyfour_month_ajexm</v>
      </c>
      <c r="J413" t="s">
        <v>545</v>
      </c>
    </row>
    <row r="414" spans="1:10" x14ac:dyDescent="0.25">
      <c r="A414" t="s">
        <v>134</v>
      </c>
      <c r="C414" t="str">
        <f>VLOOKUP(A414,'Variable Library'!A:D,3,FALSE)</f>
        <v>Past PRCCM -- Price - Close - Monthly</v>
      </c>
      <c r="D414" t="str">
        <f>VLOOKUP(A414,'Variable Library'!A:D,2,FALSE)</f>
        <v>NUM</v>
      </c>
      <c r="E414" t="str">
        <f>VLOOKUP(A414,'Variable Library'!A:D,4,FALSE)</f>
        <v>Enrichment (CRSP/Compustat Merged Database)</v>
      </c>
      <c r="F414" t="str">
        <f>VLOOKUP(A414,'Variable Library'!A:E,5,FALSE)</f>
        <v>Calculation</v>
      </c>
      <c r="G414">
        <v>47467</v>
      </c>
      <c r="H414">
        <v>99.848545000000001</v>
      </c>
      <c r="I414" t="str">
        <f t="shared" si="6"/>
        <v>past_twentyfour_month_prccm</v>
      </c>
      <c r="J414" t="s">
        <v>545</v>
      </c>
    </row>
    <row r="415" spans="1:10" x14ac:dyDescent="0.25">
      <c r="A415" t="s">
        <v>133</v>
      </c>
      <c r="C415" t="str">
        <f>VLOOKUP(A415,'Variable Library'!A:D,3,FALSE)</f>
        <v>Past TRFM -- Monthly Total Return Factor</v>
      </c>
      <c r="D415" t="str">
        <f>VLOOKUP(A415,'Variable Library'!A:D,2,FALSE)</f>
        <v>NUM</v>
      </c>
      <c r="E415" t="str">
        <f>VLOOKUP(A415,'Variable Library'!A:D,4,FALSE)</f>
        <v>Enrichment (CRSP/Compustat Merged Database)</v>
      </c>
      <c r="F415" t="str">
        <f>VLOOKUP(A415,'Variable Library'!A:E,5,FALSE)</f>
        <v>Calculation</v>
      </c>
      <c r="G415">
        <v>47467</v>
      </c>
      <c r="H415">
        <v>99.848545000000001</v>
      </c>
      <c r="I415" t="str">
        <f t="shared" si="6"/>
        <v>past_twentyfour_month_trfm</v>
      </c>
      <c r="J415" t="s">
        <v>545</v>
      </c>
    </row>
    <row r="416" spans="1:10" x14ac:dyDescent="0.25">
      <c r="A416" t="s">
        <v>327</v>
      </c>
      <c r="B416">
        <f>IFERROR(VLOOKUP(A416,Index!A:B,2,FALSE),"")</f>
        <v>163</v>
      </c>
      <c r="C416" t="str">
        <f>VLOOKUP(A416,'Variable Library'!A:D,3,FALSE)</f>
        <v>R-Squared</v>
      </c>
      <c r="D416" t="str">
        <f>VLOOKUP(A416,'Variable Library'!A:D,2,FALSE)</f>
        <v>NUM</v>
      </c>
      <c r="E416" t="str">
        <f>VLOOKUP(A416,'Variable Library'!A:D,4,FALSE)</f>
        <v>Beta Suite by WRDS</v>
      </c>
      <c r="F416" t="str">
        <f>VLOOKUP(A416,'Variable Library'!A:E,5,FALSE)</f>
        <v>Metric</v>
      </c>
      <c r="G416">
        <v>18738</v>
      </c>
      <c r="H416">
        <v>39.416058</v>
      </c>
      <c r="I416" t="str">
        <f t="shared" si="6"/>
        <v>r2</v>
      </c>
      <c r="J416" t="s">
        <v>544</v>
      </c>
    </row>
    <row r="417" spans="1:10" x14ac:dyDescent="0.25">
      <c r="A417" t="s">
        <v>320</v>
      </c>
      <c r="B417" t="str">
        <f>IFERROR(VLOOKUP(A417,Index!A:B,2,FALSE),"")</f>
        <v/>
      </c>
      <c r="C417" t="str">
        <f>VLOOKUP(A417,'Variable Library'!A:D,3,FALSE)</f>
        <v>Returns</v>
      </c>
      <c r="D417" t="str">
        <f>VLOOKUP(A417,'Variable Library'!A:D,2,FALSE)</f>
        <v>NUM</v>
      </c>
      <c r="E417" t="str">
        <f>VLOOKUP(A417,'Variable Library'!A:D,4,FALSE)</f>
        <v>Beta Suite by WRDS</v>
      </c>
      <c r="F417" t="str">
        <f>VLOOKUP(A417,'Variable Library'!A:E,5,FALSE)</f>
        <v>Metric</v>
      </c>
      <c r="G417">
        <v>18738</v>
      </c>
      <c r="H417">
        <v>39.416058</v>
      </c>
      <c r="I417" t="str">
        <f t="shared" si="6"/>
        <v>ret</v>
      </c>
      <c r="J417" t="s">
        <v>545</v>
      </c>
    </row>
    <row r="418" spans="1:10" x14ac:dyDescent="0.25">
      <c r="A418" t="s">
        <v>122</v>
      </c>
      <c r="C418" t="str">
        <f>VLOOKUP(A418,'Variable Library'!A:D,3,FALSE)</f>
        <v>Forward AJEXM -- Cumulative Adjustment Factor - Ex Date -Monthly</v>
      </c>
      <c r="D418" t="str">
        <f>VLOOKUP(A418,'Variable Library'!A:D,2,FALSE)</f>
        <v>NUM</v>
      </c>
      <c r="E418" t="str">
        <f>VLOOKUP(A418,'Variable Library'!A:D,4,FALSE)</f>
        <v>Enrichment (CRSP/Compustat Merged Database)</v>
      </c>
      <c r="F418" t="str">
        <f>VLOOKUP(A418,'Variable Library'!A:E,5,FALSE)</f>
        <v>Calculation</v>
      </c>
      <c r="G418">
        <v>47473</v>
      </c>
      <c r="H418">
        <v>99.861166999999995</v>
      </c>
      <c r="I418" t="str">
        <f t="shared" si="6"/>
        <v>forward_twentyfive_month_ajexm</v>
      </c>
      <c r="J418" t="s">
        <v>545</v>
      </c>
    </row>
    <row r="419" spans="1:10" x14ac:dyDescent="0.25">
      <c r="A419" t="s">
        <v>127</v>
      </c>
      <c r="C419" t="str">
        <f>VLOOKUP(A419,'Variable Library'!A:D,3,FALSE)</f>
        <v>Forward PRCCM -- Price - Close - Monthly</v>
      </c>
      <c r="D419" t="str">
        <f>VLOOKUP(A419,'Variable Library'!A:D,2,FALSE)</f>
        <v>NUM</v>
      </c>
      <c r="E419" t="str">
        <f>VLOOKUP(A419,'Variable Library'!A:D,4,FALSE)</f>
        <v>Enrichment (CRSP/Compustat Merged Database)</v>
      </c>
      <c r="F419" t="str">
        <f>VLOOKUP(A419,'Variable Library'!A:E,5,FALSE)</f>
        <v>Calculation</v>
      </c>
      <c r="G419">
        <v>47473</v>
      </c>
      <c r="H419">
        <v>99.861166999999995</v>
      </c>
      <c r="I419" t="str">
        <f t="shared" si="6"/>
        <v>forward_twentyfive_month_prccm</v>
      </c>
      <c r="J419" t="s">
        <v>545</v>
      </c>
    </row>
    <row r="420" spans="1:10" x14ac:dyDescent="0.25">
      <c r="A420" t="s">
        <v>121</v>
      </c>
      <c r="C420" t="str">
        <f>VLOOKUP(A420,'Variable Library'!A:D,3,FALSE)</f>
        <v>Forward TRFM -- Monthly Total Return Factor</v>
      </c>
      <c r="D420" t="str">
        <f>VLOOKUP(A420,'Variable Library'!A:D,2,FALSE)</f>
        <v>NUM</v>
      </c>
      <c r="E420" t="str">
        <f>VLOOKUP(A420,'Variable Library'!A:D,4,FALSE)</f>
        <v>Enrichment (CRSP/Compustat Merged Database)</v>
      </c>
      <c r="F420" t="str">
        <f>VLOOKUP(A420,'Variable Library'!A:E,5,FALSE)</f>
        <v>Calculation</v>
      </c>
      <c r="G420">
        <v>47473</v>
      </c>
      <c r="H420">
        <v>99.861166999999995</v>
      </c>
      <c r="I420" t="str">
        <f t="shared" si="6"/>
        <v>forward_twentyfive_month_trfm</v>
      </c>
      <c r="J420" t="s">
        <v>545</v>
      </c>
    </row>
    <row r="421" spans="1:10" x14ac:dyDescent="0.25">
      <c r="A421" t="s">
        <v>124</v>
      </c>
      <c r="C421" t="str">
        <f>VLOOKUP(A421,'Variable Library'!A:D,3,FALSE)</f>
        <v>Past AJEXM -- Cumulative Adjustment Factor - Ex Date -Monthly</v>
      </c>
      <c r="D421" t="str">
        <f>VLOOKUP(A421,'Variable Library'!A:D,2,FALSE)</f>
        <v>NUM</v>
      </c>
      <c r="E421" t="str">
        <f>VLOOKUP(A421,'Variable Library'!A:D,4,FALSE)</f>
        <v>Enrichment (CRSP/Compustat Merged Database)</v>
      </c>
      <c r="F421" t="str">
        <f>VLOOKUP(A421,'Variable Library'!A:E,5,FALSE)</f>
        <v>Calculation</v>
      </c>
      <c r="G421">
        <v>47473</v>
      </c>
      <c r="H421">
        <v>99.861166999999995</v>
      </c>
      <c r="I421" t="str">
        <f t="shared" si="6"/>
        <v>past_twentyfive_month_ajexm</v>
      </c>
      <c r="J421" t="s">
        <v>545</v>
      </c>
    </row>
    <row r="422" spans="1:10" x14ac:dyDescent="0.25">
      <c r="A422" t="s">
        <v>126</v>
      </c>
      <c r="C422" t="str">
        <f>VLOOKUP(A422,'Variable Library'!A:D,3,FALSE)</f>
        <v>Past PRCCM -- Price - Close - Monthly</v>
      </c>
      <c r="D422" t="str">
        <f>VLOOKUP(A422,'Variable Library'!A:D,2,FALSE)</f>
        <v>NUM</v>
      </c>
      <c r="E422" t="str">
        <f>VLOOKUP(A422,'Variable Library'!A:D,4,FALSE)</f>
        <v>Enrichment (CRSP/Compustat Merged Database)</v>
      </c>
      <c r="F422" t="str">
        <f>VLOOKUP(A422,'Variable Library'!A:E,5,FALSE)</f>
        <v>Calculation</v>
      </c>
      <c r="G422">
        <v>47473</v>
      </c>
      <c r="H422">
        <v>99.861166999999995</v>
      </c>
      <c r="I422" t="str">
        <f t="shared" si="6"/>
        <v>past_twentyfive_month_prccm</v>
      </c>
      <c r="J422" t="s">
        <v>545</v>
      </c>
    </row>
    <row r="423" spans="1:10" x14ac:dyDescent="0.25">
      <c r="A423" t="s">
        <v>120</v>
      </c>
      <c r="C423" t="str">
        <f>VLOOKUP(A423,'Variable Library'!A:D,3,FALSE)</f>
        <v>Past TRFM -- Monthly Total Return Factor</v>
      </c>
      <c r="D423" t="str">
        <f>VLOOKUP(A423,'Variable Library'!A:D,2,FALSE)</f>
        <v>NUM</v>
      </c>
      <c r="E423" t="str">
        <f>VLOOKUP(A423,'Variable Library'!A:D,4,FALSE)</f>
        <v>Enrichment (CRSP/Compustat Merged Database)</v>
      </c>
      <c r="F423" t="str">
        <f>VLOOKUP(A423,'Variable Library'!A:E,5,FALSE)</f>
        <v>Calculation</v>
      </c>
      <c r="G423">
        <v>47473</v>
      </c>
      <c r="H423">
        <v>99.861166999999995</v>
      </c>
      <c r="I423" t="str">
        <f t="shared" si="6"/>
        <v>past_twentyfive_month_trfm</v>
      </c>
      <c r="J423" t="s">
        <v>545</v>
      </c>
    </row>
    <row r="424" spans="1:10" x14ac:dyDescent="0.25">
      <c r="A424" t="s">
        <v>119</v>
      </c>
      <c r="C424" t="str">
        <f>VLOOKUP(A424,'Variable Library'!A:D,3,FALSE)</f>
        <v>CHEQVM -- Cash Equivalent Distributions - Monthly</v>
      </c>
      <c r="D424" t="str">
        <f>VLOOKUP(A424,'Variable Library'!A:D,2,FALSE)</f>
        <v>NUM</v>
      </c>
      <c r="E424" t="str">
        <f>VLOOKUP(A424,'Variable Library'!A:D,4,FALSE)</f>
        <v>CRSP/Compustat Merged Database - Security Monthly</v>
      </c>
      <c r="F424" t="str">
        <f>VLOOKUP(A424,'Variable Library'!A:E,5,FALSE)</f>
        <v>Statistic</v>
      </c>
      <c r="G424">
        <v>47475</v>
      </c>
      <c r="H424">
        <v>99.865374000000003</v>
      </c>
      <c r="I424" t="str">
        <f t="shared" si="6"/>
        <v>cheqvm</v>
      </c>
      <c r="J424" t="s">
        <v>545</v>
      </c>
    </row>
    <row r="425" spans="1:10" x14ac:dyDescent="0.25">
      <c r="A425" t="s">
        <v>326</v>
      </c>
      <c r="B425">
        <f>IFERROR(VLOOKUP(A425,Index!A:B,2,FALSE),"")</f>
        <v>165</v>
      </c>
      <c r="C425" t="str">
        <f>VLOOKUP(A425,'Variable Library'!A:D,3,FALSE)</f>
        <v>Total Volatility</v>
      </c>
      <c r="D425" t="str">
        <f>VLOOKUP(A425,'Variable Library'!A:D,2,FALSE)</f>
        <v>NUM</v>
      </c>
      <c r="E425" t="str">
        <f>VLOOKUP(A425,'Variable Library'!A:D,4,FALSE)</f>
        <v>Beta Suite by WRDS</v>
      </c>
      <c r="F425" t="str">
        <f>VLOOKUP(A425,'Variable Library'!A:E,5,FALSE)</f>
        <v>Metric</v>
      </c>
      <c r="G425">
        <v>18738</v>
      </c>
      <c r="H425">
        <v>39.416058</v>
      </c>
      <c r="I425" t="str">
        <f t="shared" si="6"/>
        <v>tvol</v>
      </c>
      <c r="J425" t="s">
        <v>544</v>
      </c>
    </row>
    <row r="426" spans="1:10" x14ac:dyDescent="0.25">
      <c r="A426" t="s">
        <v>477</v>
      </c>
      <c r="B426">
        <f>IFERROR(VLOOKUP(A426,Index!A:B,2,FALSE),"")</f>
        <v>166</v>
      </c>
      <c r="C426" t="str">
        <f>VLOOKUP(A426,'Variable Library'!A:D,3,FALSE)</f>
        <v>January</v>
      </c>
      <c r="D426" t="str">
        <f>VLOOKUP(A426,'Variable Library'!A:D,2,FALSE)</f>
        <v>DATE</v>
      </c>
      <c r="E426" t="str">
        <f>VLOOKUP(A426,'Variable Library'!A:D,4,FALSE)</f>
        <v>Enirchment (Financial Ratios Firm Level by WRDS)</v>
      </c>
      <c r="F426" t="str">
        <f>VLOOKUP(A426,'Variable Library'!A:E,5,FALSE)</f>
        <v>Categorical (Binary)</v>
      </c>
      <c r="G426">
        <v>0</v>
      </c>
      <c r="H426">
        <v>0</v>
      </c>
      <c r="I426" t="str">
        <f t="shared" si="6"/>
        <v>january</v>
      </c>
      <c r="J426" t="s">
        <v>544</v>
      </c>
    </row>
    <row r="427" spans="1:10" x14ac:dyDescent="0.25">
      <c r="A427" t="s">
        <v>114</v>
      </c>
      <c r="C427" t="str">
        <f>VLOOKUP(A427,'Variable Library'!A:D,3,FALSE)</f>
        <v>Forward AJEXM -- Cumulative Adjustment Factor - Ex Date -Monthly</v>
      </c>
      <c r="D427" t="str">
        <f>VLOOKUP(A427,'Variable Library'!A:D,2,FALSE)</f>
        <v>NUM</v>
      </c>
      <c r="E427" t="str">
        <f>VLOOKUP(A427,'Variable Library'!A:D,4,FALSE)</f>
        <v>Enrichment (CRSP/Compustat Merged Database)</v>
      </c>
      <c r="F427" t="str">
        <f>VLOOKUP(A427,'Variable Library'!A:E,5,FALSE)</f>
        <v>Calculation</v>
      </c>
      <c r="G427">
        <v>47479</v>
      </c>
      <c r="H427">
        <v>99.873788000000005</v>
      </c>
      <c r="I427" t="str">
        <f t="shared" si="6"/>
        <v>forward_twentysix_month_ajexm</v>
      </c>
      <c r="J427" t="s">
        <v>545</v>
      </c>
    </row>
    <row r="428" spans="1:10" x14ac:dyDescent="0.25">
      <c r="A428" t="s">
        <v>113</v>
      </c>
      <c r="C428" t="str">
        <f>VLOOKUP(A428,'Variable Library'!A:D,3,FALSE)</f>
        <v>Forward PRCCM -- Price - Close - Monthly</v>
      </c>
      <c r="D428" t="str">
        <f>VLOOKUP(A428,'Variable Library'!A:D,2,FALSE)</f>
        <v>NUM</v>
      </c>
      <c r="E428" t="str">
        <f>VLOOKUP(A428,'Variable Library'!A:D,4,FALSE)</f>
        <v>Enrichment (CRSP/Compustat Merged Database)</v>
      </c>
      <c r="F428" t="str">
        <f>VLOOKUP(A428,'Variable Library'!A:E,5,FALSE)</f>
        <v>Calculation</v>
      </c>
      <c r="G428">
        <v>47479</v>
      </c>
      <c r="H428">
        <v>99.873788000000005</v>
      </c>
      <c r="I428" t="str">
        <f t="shared" si="6"/>
        <v>forward_twentysix_month_prccm</v>
      </c>
      <c r="J428" t="s">
        <v>545</v>
      </c>
    </row>
    <row r="429" spans="1:10" x14ac:dyDescent="0.25">
      <c r="A429" t="s">
        <v>118</v>
      </c>
      <c r="C429" t="str">
        <f>VLOOKUP(A429,'Variable Library'!A:D,3,FALSE)</f>
        <v>Forward TRFM -- Monthly Total Return Factor</v>
      </c>
      <c r="D429" t="str">
        <f>VLOOKUP(A429,'Variable Library'!A:D,2,FALSE)</f>
        <v>NUM</v>
      </c>
      <c r="E429" t="str">
        <f>VLOOKUP(A429,'Variable Library'!A:D,4,FALSE)</f>
        <v>Enrichment (CRSP/Compustat Merged Database)</v>
      </c>
      <c r="F429" t="str">
        <f>VLOOKUP(A429,'Variable Library'!A:E,5,FALSE)</f>
        <v>Calculation</v>
      </c>
      <c r="G429">
        <v>47479</v>
      </c>
      <c r="H429">
        <v>99.873788000000005</v>
      </c>
      <c r="I429" t="str">
        <f t="shared" si="6"/>
        <v>forward_twentysix_month_trfm</v>
      </c>
      <c r="J429" t="s">
        <v>545</v>
      </c>
    </row>
    <row r="430" spans="1:10" x14ac:dyDescent="0.25">
      <c r="A430" t="s">
        <v>111</v>
      </c>
      <c r="C430" t="str">
        <f>VLOOKUP(A430,'Variable Library'!A:D,3,FALSE)</f>
        <v>Past AJEXM -- Cumulative Adjustment Factor - Ex Date -Monthly</v>
      </c>
      <c r="D430" t="str">
        <f>VLOOKUP(A430,'Variable Library'!A:D,2,FALSE)</f>
        <v>NUM</v>
      </c>
      <c r="E430" t="str">
        <f>VLOOKUP(A430,'Variable Library'!A:D,4,FALSE)</f>
        <v>Enrichment (CRSP/Compustat Merged Database)</v>
      </c>
      <c r="F430" t="str">
        <f>VLOOKUP(A430,'Variable Library'!A:E,5,FALSE)</f>
        <v>Calculation</v>
      </c>
      <c r="G430">
        <v>47479</v>
      </c>
      <c r="H430">
        <v>99.873788000000005</v>
      </c>
      <c r="I430" t="str">
        <f t="shared" si="6"/>
        <v>past_twentysix_month_ajexm</v>
      </c>
      <c r="J430" t="s">
        <v>545</v>
      </c>
    </row>
    <row r="431" spans="1:10" x14ac:dyDescent="0.25">
      <c r="A431" t="s">
        <v>115</v>
      </c>
      <c r="C431" t="str">
        <f>VLOOKUP(A431,'Variable Library'!A:D,3,FALSE)</f>
        <v>Past PRCCM -- Price - Close - Monthly</v>
      </c>
      <c r="D431" t="str">
        <f>VLOOKUP(A431,'Variable Library'!A:D,2,FALSE)</f>
        <v>NUM</v>
      </c>
      <c r="E431" t="str">
        <f>VLOOKUP(A431,'Variable Library'!A:D,4,FALSE)</f>
        <v>Enrichment (CRSP/Compustat Merged Database)</v>
      </c>
      <c r="F431" t="str">
        <f>VLOOKUP(A431,'Variable Library'!A:E,5,FALSE)</f>
        <v>Calculation</v>
      </c>
      <c r="G431">
        <v>47479</v>
      </c>
      <c r="H431">
        <v>99.873788000000005</v>
      </c>
      <c r="I431" t="str">
        <f t="shared" si="6"/>
        <v>past_twentysix_month_prccm</v>
      </c>
      <c r="J431" t="s">
        <v>545</v>
      </c>
    </row>
    <row r="432" spans="1:10" x14ac:dyDescent="0.25">
      <c r="A432" t="s">
        <v>117</v>
      </c>
      <c r="C432" t="str">
        <f>VLOOKUP(A432,'Variable Library'!A:D,3,FALSE)</f>
        <v>Past TRFM -- Monthly Total Return Factor</v>
      </c>
      <c r="D432" t="str">
        <f>VLOOKUP(A432,'Variable Library'!A:D,2,FALSE)</f>
        <v>NUM</v>
      </c>
      <c r="E432" t="str">
        <f>VLOOKUP(A432,'Variable Library'!A:D,4,FALSE)</f>
        <v>Enrichment (CRSP/Compustat Merged Database)</v>
      </c>
      <c r="F432" t="str">
        <f>VLOOKUP(A432,'Variable Library'!A:E,5,FALSE)</f>
        <v>Calculation</v>
      </c>
      <c r="G432">
        <v>47479</v>
      </c>
      <c r="H432">
        <v>99.873788000000005</v>
      </c>
      <c r="I432" t="str">
        <f t="shared" si="6"/>
        <v>past_twentysix_month_trfm</v>
      </c>
      <c r="J432" t="s">
        <v>545</v>
      </c>
    </row>
    <row r="433" spans="1:10" x14ac:dyDescent="0.25">
      <c r="A433" t="s">
        <v>483</v>
      </c>
      <c r="B433">
        <f>IFERROR(VLOOKUP(A433,Index!A:B,2,FALSE),"")</f>
        <v>167</v>
      </c>
      <c r="C433" t="str">
        <f>VLOOKUP(A433,'Variable Library'!A:D,3,FALSE)</f>
        <v>February</v>
      </c>
      <c r="D433" t="str">
        <f>VLOOKUP(A433,'Variable Library'!A:D,2,FALSE)</f>
        <v>DATE</v>
      </c>
      <c r="E433" t="str">
        <f>VLOOKUP(A433,'Variable Library'!A:D,4,FALSE)</f>
        <v>Enirchment (Financial Ratios Firm Level by WRDS)</v>
      </c>
      <c r="F433" t="str">
        <f>VLOOKUP(A433,'Variable Library'!A:E,5,FALSE)</f>
        <v>Categorical (Binary)</v>
      </c>
      <c r="G433">
        <v>0</v>
      </c>
      <c r="H433">
        <v>0</v>
      </c>
      <c r="I433" t="str">
        <f t="shared" si="6"/>
        <v>february</v>
      </c>
      <c r="J433" t="s">
        <v>544</v>
      </c>
    </row>
    <row r="434" spans="1:10" x14ac:dyDescent="0.25">
      <c r="A434" t="s">
        <v>478</v>
      </c>
      <c r="B434">
        <f>IFERROR(VLOOKUP(A434,Index!A:B,2,FALSE),"")</f>
        <v>168</v>
      </c>
      <c r="C434" t="str">
        <f>VLOOKUP(A434,'Variable Library'!A:D,3,FALSE)</f>
        <v>March</v>
      </c>
      <c r="D434" t="str">
        <f>VLOOKUP(A434,'Variable Library'!A:D,2,FALSE)</f>
        <v>DATE</v>
      </c>
      <c r="E434" t="str">
        <f>VLOOKUP(A434,'Variable Library'!A:D,4,FALSE)</f>
        <v>Enirchment (Financial Ratios Firm Level by WRDS)</v>
      </c>
      <c r="F434" t="str">
        <f>VLOOKUP(A434,'Variable Library'!A:E,5,FALSE)</f>
        <v>Categorical (Binary)</v>
      </c>
      <c r="G434">
        <v>0</v>
      </c>
      <c r="H434">
        <v>0</v>
      </c>
      <c r="I434" t="str">
        <f t="shared" si="6"/>
        <v>march</v>
      </c>
      <c r="J434" t="s">
        <v>544</v>
      </c>
    </row>
    <row r="435" spans="1:10" x14ac:dyDescent="0.25">
      <c r="A435" t="s">
        <v>106</v>
      </c>
      <c r="C435" t="str">
        <f>VLOOKUP(A435,'Variable Library'!A:D,3,FALSE)</f>
        <v>Forward AJEXM -- Cumulative Adjustment Factor - Ex Date -Monthly</v>
      </c>
      <c r="D435" t="str">
        <f>VLOOKUP(A435,'Variable Library'!A:D,2,FALSE)</f>
        <v>NUM</v>
      </c>
      <c r="E435" t="str">
        <f>VLOOKUP(A435,'Variable Library'!A:D,4,FALSE)</f>
        <v>Enrichment (CRSP/Compustat Merged Database)</v>
      </c>
      <c r="F435" t="str">
        <f>VLOOKUP(A435,'Variable Library'!A:E,5,FALSE)</f>
        <v>Calculation</v>
      </c>
      <c r="G435">
        <v>47485</v>
      </c>
      <c r="H435">
        <v>99.886409</v>
      </c>
      <c r="I435" t="str">
        <f t="shared" si="6"/>
        <v>forward_twentyseven_month_ajexm</v>
      </c>
      <c r="J435" t="s">
        <v>545</v>
      </c>
    </row>
    <row r="436" spans="1:10" x14ac:dyDescent="0.25">
      <c r="A436" t="s">
        <v>108</v>
      </c>
      <c r="C436" t="str">
        <f>VLOOKUP(A436,'Variable Library'!A:D,3,FALSE)</f>
        <v>Forward PRCCM -- Price - Close - Monthly</v>
      </c>
      <c r="D436" t="str">
        <f>VLOOKUP(A436,'Variable Library'!A:D,2,FALSE)</f>
        <v>NUM</v>
      </c>
      <c r="E436" t="str">
        <f>VLOOKUP(A436,'Variable Library'!A:D,4,FALSE)</f>
        <v>Enrichment (CRSP/Compustat Merged Database)</v>
      </c>
      <c r="F436" t="str">
        <f>VLOOKUP(A436,'Variable Library'!A:E,5,FALSE)</f>
        <v>Calculation</v>
      </c>
      <c r="G436">
        <v>47485</v>
      </c>
      <c r="H436">
        <v>99.886409</v>
      </c>
      <c r="I436" t="str">
        <f t="shared" si="6"/>
        <v>forward_twentyseven_month_prccm</v>
      </c>
      <c r="J436" t="s">
        <v>545</v>
      </c>
    </row>
    <row r="437" spans="1:10" x14ac:dyDescent="0.25">
      <c r="A437" t="s">
        <v>110</v>
      </c>
      <c r="C437" t="str">
        <f>VLOOKUP(A437,'Variable Library'!A:D,3,FALSE)</f>
        <v>Forward TRFM -- Monthly Total Return Factor</v>
      </c>
      <c r="D437" t="str">
        <f>VLOOKUP(A437,'Variable Library'!A:D,2,FALSE)</f>
        <v>NUM</v>
      </c>
      <c r="E437" t="str">
        <f>VLOOKUP(A437,'Variable Library'!A:D,4,FALSE)</f>
        <v>Enrichment (CRSP/Compustat Merged Database)</v>
      </c>
      <c r="F437" t="str">
        <f>VLOOKUP(A437,'Variable Library'!A:E,5,FALSE)</f>
        <v>Calculation</v>
      </c>
      <c r="G437">
        <v>47485</v>
      </c>
      <c r="H437">
        <v>99.886409</v>
      </c>
      <c r="I437" t="str">
        <f t="shared" si="6"/>
        <v>forward_twentyseven_month_trfm</v>
      </c>
      <c r="J437" t="s">
        <v>545</v>
      </c>
    </row>
    <row r="438" spans="1:10" x14ac:dyDescent="0.25">
      <c r="A438" t="s">
        <v>104</v>
      </c>
      <c r="C438" t="str">
        <f>VLOOKUP(A438,'Variable Library'!A:D,3,FALSE)</f>
        <v>Past AJEXM -- Cumulative Adjustment Factor - Ex Date -Monthly</v>
      </c>
      <c r="D438" t="str">
        <f>VLOOKUP(A438,'Variable Library'!A:D,2,FALSE)</f>
        <v>NUM</v>
      </c>
      <c r="E438" t="str">
        <f>VLOOKUP(A438,'Variable Library'!A:D,4,FALSE)</f>
        <v>Enrichment (CRSP/Compustat Merged Database)</v>
      </c>
      <c r="F438" t="str">
        <f>VLOOKUP(A438,'Variable Library'!A:E,5,FALSE)</f>
        <v>Calculation</v>
      </c>
      <c r="G438">
        <v>47485</v>
      </c>
      <c r="H438">
        <v>99.886409</v>
      </c>
      <c r="I438" t="str">
        <f t="shared" si="6"/>
        <v>past_twentyseven_month_ajexm</v>
      </c>
      <c r="J438" t="s">
        <v>545</v>
      </c>
    </row>
    <row r="439" spans="1:10" x14ac:dyDescent="0.25">
      <c r="A439" t="s">
        <v>107</v>
      </c>
      <c r="C439" t="str">
        <f>VLOOKUP(A439,'Variable Library'!A:D,3,FALSE)</f>
        <v>Past PRCCM -- Price - Close - Monthly</v>
      </c>
      <c r="D439" t="str">
        <f>VLOOKUP(A439,'Variable Library'!A:D,2,FALSE)</f>
        <v>NUM</v>
      </c>
      <c r="E439" t="str">
        <f>VLOOKUP(A439,'Variable Library'!A:D,4,FALSE)</f>
        <v>Enrichment (CRSP/Compustat Merged Database)</v>
      </c>
      <c r="F439" t="str">
        <f>VLOOKUP(A439,'Variable Library'!A:E,5,FALSE)</f>
        <v>Calculation</v>
      </c>
      <c r="G439">
        <v>47485</v>
      </c>
      <c r="H439">
        <v>99.886409</v>
      </c>
      <c r="I439" t="str">
        <f t="shared" si="6"/>
        <v>past_twentyseven_month_prccm</v>
      </c>
      <c r="J439" t="s">
        <v>545</v>
      </c>
    </row>
    <row r="440" spans="1:10" x14ac:dyDescent="0.25">
      <c r="A440" t="s">
        <v>109</v>
      </c>
      <c r="C440" t="str">
        <f>VLOOKUP(A440,'Variable Library'!A:D,3,FALSE)</f>
        <v>Past TRFM -- Monthly Total Return Factor</v>
      </c>
      <c r="D440" t="str">
        <f>VLOOKUP(A440,'Variable Library'!A:D,2,FALSE)</f>
        <v>NUM</v>
      </c>
      <c r="E440" t="str">
        <f>VLOOKUP(A440,'Variable Library'!A:D,4,FALSE)</f>
        <v>Enrichment (CRSP/Compustat Merged Database)</v>
      </c>
      <c r="F440" t="str">
        <f>VLOOKUP(A440,'Variable Library'!A:E,5,FALSE)</f>
        <v>Calculation</v>
      </c>
      <c r="G440">
        <v>47485</v>
      </c>
      <c r="H440">
        <v>99.886409</v>
      </c>
      <c r="I440" t="str">
        <f t="shared" si="6"/>
        <v>past_twentyseven_month_trfm</v>
      </c>
      <c r="J440" t="s">
        <v>545</v>
      </c>
    </row>
    <row r="441" spans="1:10" x14ac:dyDescent="0.25">
      <c r="A441" t="s">
        <v>102</v>
      </c>
      <c r="C441" t="str">
        <f>VLOOKUP(A441,'Variable Library'!A:D,3,FALSE)</f>
        <v>ADD4 -- Address Line 4</v>
      </c>
      <c r="D441" t="str">
        <f>VLOOKUP(A441,'Variable Library'!A:D,2,FALSE)</f>
        <v>CHAR</v>
      </c>
      <c r="E441" t="str">
        <f>VLOOKUP(A441,'Variable Library'!A:D,4,FALSE)</f>
        <v>CRSP/Compustat Merged Database - Security Monthly</v>
      </c>
      <c r="F441" t="str">
        <f>VLOOKUP(A441,'Variable Library'!A:E,5,FALSE)</f>
        <v>Reference (Location)</v>
      </c>
      <c r="G441">
        <v>47487</v>
      </c>
      <c r="H441">
        <v>99.890615999999994</v>
      </c>
      <c r="I441" t="str">
        <f t="shared" si="6"/>
        <v>add4</v>
      </c>
      <c r="J441" t="s">
        <v>545</v>
      </c>
    </row>
    <row r="442" spans="1:10" x14ac:dyDescent="0.25">
      <c r="A442" t="s">
        <v>97</v>
      </c>
      <c r="C442" t="str">
        <f>VLOOKUP(A442,'Variable Library'!A:D,3,FALSE)</f>
        <v>ADD4 -- Address Line 4</v>
      </c>
      <c r="D442" t="str">
        <f>VLOOKUP(A442,'Variable Library'!A:D,2,FALSE)</f>
        <v>CHAR</v>
      </c>
      <c r="E442" t="str">
        <f>VLOOKUP(A442,'Variable Library'!A:D,4,FALSE)</f>
        <v>CRSP/Compustat Merged Database - Security Monthly</v>
      </c>
      <c r="F442" t="str">
        <f>VLOOKUP(A442,'Variable Library'!A:E,5,FALSE)</f>
        <v>Reference (Location)</v>
      </c>
      <c r="G442">
        <v>47491</v>
      </c>
      <c r="H442">
        <v>99.899029999999996</v>
      </c>
      <c r="I442" t="str">
        <f t="shared" si="6"/>
        <v>add4</v>
      </c>
      <c r="J442" t="s">
        <v>545</v>
      </c>
    </row>
    <row r="443" spans="1:10" x14ac:dyDescent="0.25">
      <c r="A443" t="s">
        <v>479</v>
      </c>
      <c r="B443">
        <f>IFERROR(VLOOKUP(A443,Index!A:B,2,FALSE),"")</f>
        <v>169</v>
      </c>
      <c r="C443" t="str">
        <f>VLOOKUP(A443,'Variable Library'!A:D,3,FALSE)</f>
        <v>April</v>
      </c>
      <c r="D443" t="str">
        <f>VLOOKUP(A443,'Variable Library'!A:D,2,FALSE)</f>
        <v>DATE</v>
      </c>
      <c r="E443" t="str">
        <f>VLOOKUP(A443,'Variable Library'!A:D,4,FALSE)</f>
        <v>Enirchment (Financial Ratios Firm Level by WRDS)</v>
      </c>
      <c r="F443" t="str">
        <f>VLOOKUP(A443,'Variable Library'!A:E,5,FALSE)</f>
        <v>Categorical (Binary)</v>
      </c>
      <c r="G443">
        <v>0</v>
      </c>
      <c r="H443">
        <v>0</v>
      </c>
      <c r="I443" t="str">
        <f t="shared" si="6"/>
        <v>april</v>
      </c>
      <c r="J443" t="s">
        <v>544</v>
      </c>
    </row>
    <row r="444" spans="1:10" x14ac:dyDescent="0.25">
      <c r="A444" t="s">
        <v>480</v>
      </c>
      <c r="B444">
        <f>IFERROR(VLOOKUP(A444,Index!A:B,2,FALSE),"")</f>
        <v>170</v>
      </c>
      <c r="C444" t="str">
        <f>VLOOKUP(A444,'Variable Library'!A:D,3,FALSE)</f>
        <v>May</v>
      </c>
      <c r="D444" t="str">
        <f>VLOOKUP(A444,'Variable Library'!A:D,2,FALSE)</f>
        <v>DATE</v>
      </c>
      <c r="E444" t="str">
        <f>VLOOKUP(A444,'Variable Library'!A:D,4,FALSE)</f>
        <v>Enirchment (Financial Ratios Firm Level by WRDS)</v>
      </c>
      <c r="F444" t="str">
        <f>VLOOKUP(A444,'Variable Library'!A:E,5,FALSE)</f>
        <v>Categorical (Binary)</v>
      </c>
      <c r="G444">
        <v>0</v>
      </c>
      <c r="H444">
        <v>0</v>
      </c>
      <c r="I444" t="str">
        <f t="shared" si="6"/>
        <v>may</v>
      </c>
      <c r="J444" t="s">
        <v>544</v>
      </c>
    </row>
    <row r="445" spans="1:10" x14ac:dyDescent="0.25">
      <c r="A445" t="s">
        <v>94</v>
      </c>
      <c r="C445" t="str">
        <f>VLOOKUP(A445,'Variable Library'!A:D,3,FALSE)</f>
        <v>Forward AJEXM -- Cumulative Adjustment Factor - Ex Date -Monthly</v>
      </c>
      <c r="D445" t="str">
        <f>VLOOKUP(A445,'Variable Library'!A:D,2,FALSE)</f>
        <v>NUM</v>
      </c>
      <c r="E445" t="str">
        <f>VLOOKUP(A445,'Variable Library'!A:D,4,FALSE)</f>
        <v>Enrichment (CRSP/Compustat Merged Database)</v>
      </c>
      <c r="F445" t="str">
        <f>VLOOKUP(A445,'Variable Library'!A:E,5,FALSE)</f>
        <v>Calculation</v>
      </c>
      <c r="G445">
        <v>47491</v>
      </c>
      <c r="H445">
        <v>99.899029999999996</v>
      </c>
      <c r="I445" t="str">
        <f t="shared" si="6"/>
        <v>forward_twentyeight_month_ajexm</v>
      </c>
      <c r="J445" t="s">
        <v>545</v>
      </c>
    </row>
    <row r="446" spans="1:10" x14ac:dyDescent="0.25">
      <c r="A446" t="s">
        <v>95</v>
      </c>
      <c r="C446" t="str">
        <f>VLOOKUP(A446,'Variable Library'!A:D,3,FALSE)</f>
        <v>Forward PRCCM -- Price - Close - Monthly</v>
      </c>
      <c r="D446" t="str">
        <f>VLOOKUP(A446,'Variable Library'!A:D,2,FALSE)</f>
        <v>NUM</v>
      </c>
      <c r="E446" t="str">
        <f>VLOOKUP(A446,'Variable Library'!A:D,4,FALSE)</f>
        <v>Enrichment (CRSP/Compustat Merged Database)</v>
      </c>
      <c r="F446" t="str">
        <f>VLOOKUP(A446,'Variable Library'!A:E,5,FALSE)</f>
        <v>Calculation</v>
      </c>
      <c r="G446">
        <v>47491</v>
      </c>
      <c r="H446">
        <v>99.899029999999996</v>
      </c>
      <c r="I446" t="str">
        <f t="shared" si="6"/>
        <v>forward_twentyeight_month_prccm</v>
      </c>
      <c r="J446" t="s">
        <v>545</v>
      </c>
    </row>
    <row r="447" spans="1:10" x14ac:dyDescent="0.25">
      <c r="A447" t="s">
        <v>100</v>
      </c>
      <c r="C447" t="str">
        <f>VLOOKUP(A447,'Variable Library'!A:D,3,FALSE)</f>
        <v>Forward TRFM -- Monthly Total Return Factor</v>
      </c>
      <c r="D447" t="str">
        <f>VLOOKUP(A447,'Variable Library'!A:D,2,FALSE)</f>
        <v>NUM</v>
      </c>
      <c r="E447" t="str">
        <f>VLOOKUP(A447,'Variable Library'!A:D,4,FALSE)</f>
        <v>Enrichment (CRSP/Compustat Merged Database)</v>
      </c>
      <c r="F447" t="str">
        <f>VLOOKUP(A447,'Variable Library'!A:E,5,FALSE)</f>
        <v>Calculation</v>
      </c>
      <c r="G447">
        <v>47491</v>
      </c>
      <c r="H447">
        <v>99.899029999999996</v>
      </c>
      <c r="I447" t="str">
        <f t="shared" si="6"/>
        <v>forward_twentyeight_month_trfm</v>
      </c>
      <c r="J447" t="s">
        <v>545</v>
      </c>
    </row>
    <row r="448" spans="1:10" x14ac:dyDescent="0.25">
      <c r="A448" t="s">
        <v>98</v>
      </c>
      <c r="C448" t="str">
        <f>VLOOKUP(A448,'Variable Library'!A:D,3,FALSE)</f>
        <v>Past AJEXM -- Cumulative Adjustment Factor - Ex Date -Monthly</v>
      </c>
      <c r="D448" t="str">
        <f>VLOOKUP(A448,'Variable Library'!A:D,2,FALSE)</f>
        <v>NUM</v>
      </c>
      <c r="E448" t="str">
        <f>VLOOKUP(A448,'Variable Library'!A:D,4,FALSE)</f>
        <v>Enrichment (CRSP/Compustat Merged Database)</v>
      </c>
      <c r="F448" t="str">
        <f>VLOOKUP(A448,'Variable Library'!A:E,5,FALSE)</f>
        <v>Calculation</v>
      </c>
      <c r="G448">
        <v>47491</v>
      </c>
      <c r="H448">
        <v>99.899029999999996</v>
      </c>
      <c r="I448" t="str">
        <f t="shared" si="6"/>
        <v>past_twentyeight_month_ajexm</v>
      </c>
      <c r="J448" t="s">
        <v>545</v>
      </c>
    </row>
    <row r="449" spans="1:10" x14ac:dyDescent="0.25">
      <c r="A449" t="s">
        <v>101</v>
      </c>
      <c r="C449" t="str">
        <f>VLOOKUP(A449,'Variable Library'!A:D,3,FALSE)</f>
        <v>Past PRCCM -- Price - Close - Monthly</v>
      </c>
      <c r="D449" t="str">
        <f>VLOOKUP(A449,'Variable Library'!A:D,2,FALSE)</f>
        <v>NUM</v>
      </c>
      <c r="E449" t="str">
        <f>VLOOKUP(A449,'Variable Library'!A:D,4,FALSE)</f>
        <v>Enrichment (CRSP/Compustat Merged Database)</v>
      </c>
      <c r="F449" t="str">
        <f>VLOOKUP(A449,'Variable Library'!A:E,5,FALSE)</f>
        <v>Calculation</v>
      </c>
      <c r="G449">
        <v>47491</v>
      </c>
      <c r="H449">
        <v>99.899029999999996</v>
      </c>
      <c r="I449" t="str">
        <f t="shared" si="6"/>
        <v>past_twentyeight_month_prccm</v>
      </c>
      <c r="J449" t="s">
        <v>545</v>
      </c>
    </row>
    <row r="450" spans="1:10" x14ac:dyDescent="0.25">
      <c r="A450" t="s">
        <v>96</v>
      </c>
      <c r="C450" t="str">
        <f>VLOOKUP(A450,'Variable Library'!A:D,3,FALSE)</f>
        <v>Past TRFM -- Monthly Total Return Factor</v>
      </c>
      <c r="D450" t="str">
        <f>VLOOKUP(A450,'Variable Library'!A:D,2,FALSE)</f>
        <v>NUM</v>
      </c>
      <c r="E450" t="str">
        <f>VLOOKUP(A450,'Variable Library'!A:D,4,FALSE)</f>
        <v>Enrichment (CRSP/Compustat Merged Database)</v>
      </c>
      <c r="F450" t="str">
        <f>VLOOKUP(A450,'Variable Library'!A:E,5,FALSE)</f>
        <v>Calculation</v>
      </c>
      <c r="G450">
        <v>47491</v>
      </c>
      <c r="H450">
        <v>99.899029999999996</v>
      </c>
      <c r="I450" t="str">
        <f t="shared" ref="I450:I513" si="7">LOWER(A450)</f>
        <v>past_twentyeight_month_trfm</v>
      </c>
      <c r="J450" t="s">
        <v>545</v>
      </c>
    </row>
    <row r="451" spans="1:10" x14ac:dyDescent="0.25">
      <c r="A451" t="s">
        <v>481</v>
      </c>
      <c r="B451">
        <f>IFERROR(VLOOKUP(A451,Index!A:B,2,FALSE),"")</f>
        <v>171</v>
      </c>
      <c r="C451" t="str">
        <f>VLOOKUP(A451,'Variable Library'!A:D,3,FALSE)</f>
        <v>June</v>
      </c>
      <c r="D451" t="str">
        <f>VLOOKUP(A451,'Variable Library'!A:D,2,FALSE)</f>
        <v>DATE</v>
      </c>
      <c r="E451" t="str">
        <f>VLOOKUP(A451,'Variable Library'!A:D,4,FALSE)</f>
        <v>Enirchment (Financial Ratios Firm Level by WRDS)</v>
      </c>
      <c r="F451" t="str">
        <f>VLOOKUP(A451,'Variable Library'!A:E,5,FALSE)</f>
        <v>Categorical (Binary)</v>
      </c>
      <c r="G451">
        <v>0</v>
      </c>
      <c r="H451">
        <v>0</v>
      </c>
      <c r="I451" t="str">
        <f t="shared" si="7"/>
        <v>june</v>
      </c>
      <c r="J451" t="s">
        <v>544</v>
      </c>
    </row>
    <row r="452" spans="1:10" x14ac:dyDescent="0.25">
      <c r="A452" t="s">
        <v>482</v>
      </c>
      <c r="B452">
        <f>IFERROR(VLOOKUP(A452,Index!A:B,2,FALSE),"")</f>
        <v>172</v>
      </c>
      <c r="C452" t="str">
        <f>VLOOKUP(A452,'Variable Library'!A:D,3,FALSE)</f>
        <v>July</v>
      </c>
      <c r="D452" t="str">
        <f>VLOOKUP(A452,'Variable Library'!A:D,2,FALSE)</f>
        <v>DATE</v>
      </c>
      <c r="E452" t="str">
        <f>VLOOKUP(A452,'Variable Library'!A:D,4,FALSE)</f>
        <v>Enirchment (Financial Ratios Firm Level by WRDS)</v>
      </c>
      <c r="F452" t="str">
        <f>VLOOKUP(A452,'Variable Library'!A:E,5,FALSE)</f>
        <v>Categorical (Binary)</v>
      </c>
      <c r="G452">
        <v>0</v>
      </c>
      <c r="H452">
        <v>0</v>
      </c>
      <c r="I452" t="str">
        <f t="shared" si="7"/>
        <v>july</v>
      </c>
      <c r="J452" t="s">
        <v>544</v>
      </c>
    </row>
    <row r="453" spans="1:10" x14ac:dyDescent="0.25">
      <c r="A453" t="s">
        <v>85</v>
      </c>
      <c r="C453" t="str">
        <f>VLOOKUP(A453,'Variable Library'!A:D,3,FALSE)</f>
        <v>Forward AJEXM -- Cumulative Adjustment Factor - Ex Date -Monthly</v>
      </c>
      <c r="D453" t="str">
        <f>VLOOKUP(A453,'Variable Library'!A:D,2,FALSE)</f>
        <v>NUM</v>
      </c>
      <c r="E453" t="str">
        <f>VLOOKUP(A453,'Variable Library'!A:D,4,FALSE)</f>
        <v>Enrichment (CRSP/Compustat Merged Database)</v>
      </c>
      <c r="F453" t="str">
        <f>VLOOKUP(A453,'Variable Library'!A:E,5,FALSE)</f>
        <v>Calculation</v>
      </c>
      <c r="G453">
        <v>47497</v>
      </c>
      <c r="H453">
        <v>99.911651000000006</v>
      </c>
      <c r="I453" t="str">
        <f t="shared" si="7"/>
        <v>forward_twentynine_month_ajexm</v>
      </c>
      <c r="J453" t="s">
        <v>545</v>
      </c>
    </row>
    <row r="454" spans="1:10" x14ac:dyDescent="0.25">
      <c r="A454" t="s">
        <v>92</v>
      </c>
      <c r="C454" t="str">
        <f>VLOOKUP(A454,'Variable Library'!A:D,3,FALSE)</f>
        <v>Forward PRCCM -- Price - Close - Monthly</v>
      </c>
      <c r="D454" t="str">
        <f>VLOOKUP(A454,'Variable Library'!A:D,2,FALSE)</f>
        <v>NUM</v>
      </c>
      <c r="E454" t="str">
        <f>VLOOKUP(A454,'Variable Library'!A:D,4,FALSE)</f>
        <v>Enrichment (CRSP/Compustat Merged Database)</v>
      </c>
      <c r="F454" t="str">
        <f>VLOOKUP(A454,'Variable Library'!A:E,5,FALSE)</f>
        <v>Calculation</v>
      </c>
      <c r="G454">
        <v>47497</v>
      </c>
      <c r="H454">
        <v>99.911651000000006</v>
      </c>
      <c r="I454" t="str">
        <f t="shared" si="7"/>
        <v>forward_twentynine_month_prccm</v>
      </c>
      <c r="J454" t="s">
        <v>545</v>
      </c>
    </row>
    <row r="455" spans="1:10" x14ac:dyDescent="0.25">
      <c r="A455" t="s">
        <v>89</v>
      </c>
      <c r="C455" t="str">
        <f>VLOOKUP(A455,'Variable Library'!A:D,3,FALSE)</f>
        <v>Forward TRFM -- Monthly Total Return Factor</v>
      </c>
      <c r="D455" t="str">
        <f>VLOOKUP(A455,'Variable Library'!A:D,2,FALSE)</f>
        <v>NUM</v>
      </c>
      <c r="E455" t="str">
        <f>VLOOKUP(A455,'Variable Library'!A:D,4,FALSE)</f>
        <v>Enrichment (CRSP/Compustat Merged Database)</v>
      </c>
      <c r="F455" t="str">
        <f>VLOOKUP(A455,'Variable Library'!A:E,5,FALSE)</f>
        <v>Calculation</v>
      </c>
      <c r="G455">
        <v>47497</v>
      </c>
      <c r="H455">
        <v>99.911651000000006</v>
      </c>
      <c r="I455" t="str">
        <f t="shared" si="7"/>
        <v>forward_twentynine_month_trfm</v>
      </c>
      <c r="J455" t="s">
        <v>545</v>
      </c>
    </row>
    <row r="456" spans="1:10" x14ac:dyDescent="0.25">
      <c r="A456" t="s">
        <v>91</v>
      </c>
      <c r="C456" t="str">
        <f>VLOOKUP(A456,'Variable Library'!A:D,3,FALSE)</f>
        <v>Past AJEXM -- Cumulative Adjustment Factor - Ex Date -Monthly</v>
      </c>
      <c r="D456" t="str">
        <f>VLOOKUP(A456,'Variable Library'!A:D,2,FALSE)</f>
        <v>NUM</v>
      </c>
      <c r="E456" t="str">
        <f>VLOOKUP(A456,'Variable Library'!A:D,4,FALSE)</f>
        <v>Enrichment (CRSP/Compustat Merged Database)</v>
      </c>
      <c r="F456" t="str">
        <f>VLOOKUP(A456,'Variable Library'!A:E,5,FALSE)</f>
        <v>Calculation</v>
      </c>
      <c r="G456">
        <v>47497</v>
      </c>
      <c r="H456">
        <v>99.911651000000006</v>
      </c>
      <c r="I456" t="str">
        <f t="shared" si="7"/>
        <v>past_twentynine_month_ajexm</v>
      </c>
      <c r="J456" t="s">
        <v>545</v>
      </c>
    </row>
    <row r="457" spans="1:10" x14ac:dyDescent="0.25">
      <c r="A457" t="s">
        <v>87</v>
      </c>
      <c r="C457" t="str">
        <f>VLOOKUP(A457,'Variable Library'!A:D,3,FALSE)</f>
        <v>Past PRCCM -- Price - Close - Monthly</v>
      </c>
      <c r="D457" t="str">
        <f>VLOOKUP(A457,'Variable Library'!A:D,2,FALSE)</f>
        <v>NUM</v>
      </c>
      <c r="E457" t="str">
        <f>VLOOKUP(A457,'Variable Library'!A:D,4,FALSE)</f>
        <v>Enrichment (CRSP/Compustat Merged Database)</v>
      </c>
      <c r="F457" t="str">
        <f>VLOOKUP(A457,'Variable Library'!A:E,5,FALSE)</f>
        <v>Calculation</v>
      </c>
      <c r="G457">
        <v>47497</v>
      </c>
      <c r="H457">
        <v>99.911651000000006</v>
      </c>
      <c r="I457" t="str">
        <f t="shared" si="7"/>
        <v>past_twentynine_month_prccm</v>
      </c>
      <c r="J457" t="s">
        <v>545</v>
      </c>
    </row>
    <row r="458" spans="1:10" x14ac:dyDescent="0.25">
      <c r="A458" t="s">
        <v>90</v>
      </c>
      <c r="C458" t="str">
        <f>VLOOKUP(A458,'Variable Library'!A:D,3,FALSE)</f>
        <v>Past TRFM -- Monthly Total Return Factor</v>
      </c>
      <c r="D458" t="str">
        <f>VLOOKUP(A458,'Variable Library'!A:D,2,FALSE)</f>
        <v>NUM</v>
      </c>
      <c r="E458" t="str">
        <f>VLOOKUP(A458,'Variable Library'!A:D,4,FALSE)</f>
        <v>Enrichment (CRSP/Compustat Merged Database)</v>
      </c>
      <c r="F458" t="str">
        <f>VLOOKUP(A458,'Variable Library'!A:E,5,FALSE)</f>
        <v>Calculation</v>
      </c>
      <c r="G458">
        <v>47497</v>
      </c>
      <c r="H458">
        <v>99.911651000000006</v>
      </c>
      <c r="I458" t="str">
        <f t="shared" si="7"/>
        <v>past_twentynine_month_trfm</v>
      </c>
      <c r="J458" t="s">
        <v>545</v>
      </c>
    </row>
    <row r="459" spans="1:10" x14ac:dyDescent="0.25">
      <c r="A459" t="s">
        <v>476</v>
      </c>
      <c r="B459">
        <f>IFERROR(VLOOKUP(A459,Index!A:B,2,FALSE),"")</f>
        <v>173</v>
      </c>
      <c r="C459" t="str">
        <f>VLOOKUP(A459,'Variable Library'!A:D,3,FALSE)</f>
        <v>August</v>
      </c>
      <c r="D459" t="str">
        <f>VLOOKUP(A459,'Variable Library'!A:D,2,FALSE)</f>
        <v>DATE</v>
      </c>
      <c r="E459" t="str">
        <f>VLOOKUP(A459,'Variable Library'!A:D,4,FALSE)</f>
        <v>Enirchment (Financial Ratios Firm Level by WRDS)</v>
      </c>
      <c r="F459" t="str">
        <f>VLOOKUP(A459,'Variable Library'!A:E,5,FALSE)</f>
        <v>Categorical (Binary)</v>
      </c>
      <c r="G459">
        <v>0</v>
      </c>
      <c r="H459">
        <v>0</v>
      </c>
      <c r="I459" t="str">
        <f t="shared" si="7"/>
        <v>august</v>
      </c>
      <c r="J459" t="s">
        <v>544</v>
      </c>
    </row>
    <row r="460" spans="1:10" x14ac:dyDescent="0.25">
      <c r="A460" t="s">
        <v>475</v>
      </c>
      <c r="B460">
        <f>IFERROR(VLOOKUP(A460,Index!A:B,2,FALSE),"")</f>
        <v>174</v>
      </c>
      <c r="C460" t="str">
        <f>VLOOKUP(A460,'Variable Library'!A:D,3,FALSE)</f>
        <v>September</v>
      </c>
      <c r="D460" t="str">
        <f>VLOOKUP(A460,'Variable Library'!A:D,2,FALSE)</f>
        <v>DATE</v>
      </c>
      <c r="E460" t="str">
        <f>VLOOKUP(A460,'Variable Library'!A:D,4,FALSE)</f>
        <v>Enirchment (Financial Ratios Firm Level by WRDS)</v>
      </c>
      <c r="F460" t="str">
        <f>VLOOKUP(A460,'Variable Library'!A:E,5,FALSE)</f>
        <v>Categorical (Binary)</v>
      </c>
      <c r="G460">
        <v>0</v>
      </c>
      <c r="H460">
        <v>0</v>
      </c>
      <c r="I460" t="str">
        <f t="shared" si="7"/>
        <v>september</v>
      </c>
      <c r="J460" t="s">
        <v>544</v>
      </c>
    </row>
    <row r="461" spans="1:10" x14ac:dyDescent="0.25">
      <c r="A461" t="s">
        <v>77</v>
      </c>
      <c r="C461" t="str">
        <f>VLOOKUP(A461,'Variable Library'!A:D,3,FALSE)</f>
        <v>Forward AJEXM -- Cumulative Adjustment Factor - Ex Date -Monthly</v>
      </c>
      <c r="D461" t="str">
        <f>VLOOKUP(A461,'Variable Library'!A:D,2,FALSE)</f>
        <v>NUM</v>
      </c>
      <c r="E461" t="str">
        <f>VLOOKUP(A461,'Variable Library'!A:D,4,FALSE)</f>
        <v>Enrichment (CRSP/Compustat Merged Database)</v>
      </c>
      <c r="F461" t="str">
        <f>VLOOKUP(A461,'Variable Library'!A:E,5,FALSE)</f>
        <v>Calculation</v>
      </c>
      <c r="G461">
        <v>47503</v>
      </c>
      <c r="H461">
        <v>99.924272999999999</v>
      </c>
      <c r="I461" t="str">
        <f t="shared" si="7"/>
        <v>forward_thirty_month_ajexm</v>
      </c>
      <c r="J461" t="s">
        <v>545</v>
      </c>
    </row>
    <row r="462" spans="1:10" x14ac:dyDescent="0.25">
      <c r="A462" t="s">
        <v>84</v>
      </c>
      <c r="C462" t="str">
        <f>VLOOKUP(A462,'Variable Library'!A:D,3,FALSE)</f>
        <v>Forward PRCCM -- Price - Close - Monthly</v>
      </c>
      <c r="D462" t="str">
        <f>VLOOKUP(A462,'Variable Library'!A:D,2,FALSE)</f>
        <v>NUM</v>
      </c>
      <c r="E462" t="str">
        <f>VLOOKUP(A462,'Variable Library'!A:D,4,FALSE)</f>
        <v>Enrichment (CRSP/Compustat Merged Database)</v>
      </c>
      <c r="F462" t="str">
        <f>VLOOKUP(A462,'Variable Library'!A:E,5,FALSE)</f>
        <v>Calculation</v>
      </c>
      <c r="G462">
        <v>47503</v>
      </c>
      <c r="H462">
        <v>99.924272999999999</v>
      </c>
      <c r="I462" t="str">
        <f t="shared" si="7"/>
        <v>forward_thirty_month_prccm</v>
      </c>
      <c r="J462" t="s">
        <v>545</v>
      </c>
    </row>
    <row r="463" spans="1:10" x14ac:dyDescent="0.25">
      <c r="A463" t="s">
        <v>78</v>
      </c>
      <c r="C463" t="str">
        <f>VLOOKUP(A463,'Variable Library'!A:D,3,FALSE)</f>
        <v>Forward TRFM -- Monthly Total Return Factor</v>
      </c>
      <c r="D463" t="str">
        <f>VLOOKUP(A463,'Variable Library'!A:D,2,FALSE)</f>
        <v>NUM</v>
      </c>
      <c r="E463" t="str">
        <f>VLOOKUP(A463,'Variable Library'!A:D,4,FALSE)</f>
        <v>Enrichment (CRSP/Compustat Merged Database)</v>
      </c>
      <c r="F463" t="str">
        <f>VLOOKUP(A463,'Variable Library'!A:E,5,FALSE)</f>
        <v>Calculation</v>
      </c>
      <c r="G463">
        <v>47503</v>
      </c>
      <c r="H463">
        <v>99.924272999999999</v>
      </c>
      <c r="I463" t="str">
        <f t="shared" si="7"/>
        <v>forward_thirty_month_trfm</v>
      </c>
      <c r="J463" t="s">
        <v>545</v>
      </c>
    </row>
    <row r="464" spans="1:10" x14ac:dyDescent="0.25">
      <c r="A464" t="s">
        <v>81</v>
      </c>
      <c r="C464" t="str">
        <f>VLOOKUP(A464,'Variable Library'!A:D,3,FALSE)</f>
        <v>Past AJEXM -- Cumulative Adjustment Factor - Ex Date -Monthly</v>
      </c>
      <c r="D464" t="str">
        <f>VLOOKUP(A464,'Variable Library'!A:D,2,FALSE)</f>
        <v>NUM</v>
      </c>
      <c r="E464" t="str">
        <f>VLOOKUP(A464,'Variable Library'!A:D,4,FALSE)</f>
        <v>Enrichment (CRSP/Compustat Merged Database)</v>
      </c>
      <c r="F464" t="str">
        <f>VLOOKUP(A464,'Variable Library'!A:E,5,FALSE)</f>
        <v>Calculation</v>
      </c>
      <c r="G464">
        <v>47503</v>
      </c>
      <c r="H464">
        <v>99.924272999999999</v>
      </c>
      <c r="I464" t="str">
        <f t="shared" si="7"/>
        <v>past_thirty_month_ajexm</v>
      </c>
      <c r="J464" t="s">
        <v>545</v>
      </c>
    </row>
    <row r="465" spans="1:10" x14ac:dyDescent="0.25">
      <c r="A465" t="s">
        <v>83</v>
      </c>
      <c r="C465" t="str">
        <f>VLOOKUP(A465,'Variable Library'!A:D,3,FALSE)</f>
        <v>Past PRCCM -- Price - Close - Monthly</v>
      </c>
      <c r="D465" t="str">
        <f>VLOOKUP(A465,'Variable Library'!A:D,2,FALSE)</f>
        <v>NUM</v>
      </c>
      <c r="E465" t="str">
        <f>VLOOKUP(A465,'Variable Library'!A:D,4,FALSE)</f>
        <v>Enrichment (CRSP/Compustat Merged Database)</v>
      </c>
      <c r="F465" t="str">
        <f>VLOOKUP(A465,'Variable Library'!A:E,5,FALSE)</f>
        <v>Calculation</v>
      </c>
      <c r="G465">
        <v>47503</v>
      </c>
      <c r="H465">
        <v>99.924272999999999</v>
      </c>
      <c r="I465" t="str">
        <f t="shared" si="7"/>
        <v>past_thirty_month_prccm</v>
      </c>
      <c r="J465" t="s">
        <v>545</v>
      </c>
    </row>
    <row r="466" spans="1:10" x14ac:dyDescent="0.25">
      <c r="A466" t="s">
        <v>80</v>
      </c>
      <c r="C466" t="str">
        <f>VLOOKUP(A466,'Variable Library'!A:D,3,FALSE)</f>
        <v>Past TRFM -- Monthly Total Return Factor</v>
      </c>
      <c r="D466" t="str">
        <f>VLOOKUP(A466,'Variable Library'!A:D,2,FALSE)</f>
        <v>NUM</v>
      </c>
      <c r="E466" t="str">
        <f>VLOOKUP(A466,'Variable Library'!A:D,4,FALSE)</f>
        <v>Enrichment (CRSP/Compustat Merged Database)</v>
      </c>
      <c r="F466" t="str">
        <f>VLOOKUP(A466,'Variable Library'!A:E,5,FALSE)</f>
        <v>Calculation</v>
      </c>
      <c r="G466">
        <v>47503</v>
      </c>
      <c r="H466">
        <v>99.924272999999999</v>
      </c>
      <c r="I466" t="str">
        <f t="shared" si="7"/>
        <v>past_thirty_month_trfm</v>
      </c>
      <c r="J466" t="s">
        <v>545</v>
      </c>
    </row>
    <row r="467" spans="1:10" x14ac:dyDescent="0.25">
      <c r="A467" t="s">
        <v>473</v>
      </c>
      <c r="B467">
        <f>IFERROR(VLOOKUP(A467,Index!A:B,2,FALSE),"")</f>
        <v>175</v>
      </c>
      <c r="C467" t="str">
        <f>VLOOKUP(A467,'Variable Library'!A:D,3,FALSE)</f>
        <v>October</v>
      </c>
      <c r="D467" t="str">
        <f>VLOOKUP(A467,'Variable Library'!A:D,2,FALSE)</f>
        <v>DATE</v>
      </c>
      <c r="E467" t="str">
        <f>VLOOKUP(A467,'Variable Library'!A:D,4,FALSE)</f>
        <v>Enirchment (Financial Ratios Firm Level by WRDS)</v>
      </c>
      <c r="F467" t="str">
        <f>VLOOKUP(A467,'Variable Library'!A:E,5,FALSE)</f>
        <v>Categorical (Binary)</v>
      </c>
      <c r="G467">
        <v>0</v>
      </c>
      <c r="H467">
        <v>0</v>
      </c>
      <c r="I467" t="str">
        <f t="shared" si="7"/>
        <v>october</v>
      </c>
      <c r="J467" t="s">
        <v>544</v>
      </c>
    </row>
    <row r="468" spans="1:10" x14ac:dyDescent="0.25">
      <c r="A468" t="s">
        <v>474</v>
      </c>
      <c r="B468">
        <f>IFERROR(VLOOKUP(A468,Index!A:B,2,FALSE),"")</f>
        <v>176</v>
      </c>
      <c r="C468" t="str">
        <f>VLOOKUP(A468,'Variable Library'!A:D,3,FALSE)</f>
        <v>November</v>
      </c>
      <c r="D468" t="str">
        <f>VLOOKUP(A468,'Variable Library'!A:D,2,FALSE)</f>
        <v>DATE</v>
      </c>
      <c r="E468" t="str">
        <f>VLOOKUP(A468,'Variable Library'!A:D,4,FALSE)</f>
        <v>Enirchment (Financial Ratios Firm Level by WRDS)</v>
      </c>
      <c r="F468" t="str">
        <f>VLOOKUP(A468,'Variable Library'!A:E,5,FALSE)</f>
        <v>Categorical (Binary)</v>
      </c>
      <c r="G468">
        <v>0</v>
      </c>
      <c r="H468">
        <v>0</v>
      </c>
      <c r="I468" t="str">
        <f t="shared" si="7"/>
        <v>november</v>
      </c>
      <c r="J468" t="s">
        <v>544</v>
      </c>
    </row>
    <row r="469" spans="1:10" x14ac:dyDescent="0.25">
      <c r="A469" t="s">
        <v>74</v>
      </c>
      <c r="C469" t="str">
        <f>VLOOKUP(A469,'Variable Library'!A:D,3,FALSE)</f>
        <v>Forward AJEXM -- Cumulative Adjustment Factor - Ex Date -Monthly</v>
      </c>
      <c r="D469" t="str">
        <f>VLOOKUP(A469,'Variable Library'!A:D,2,FALSE)</f>
        <v>NUM</v>
      </c>
      <c r="E469" t="str">
        <f>VLOOKUP(A469,'Variable Library'!A:D,4,FALSE)</f>
        <v>Enrichment (CRSP/Compustat Merged Database)</v>
      </c>
      <c r="F469" t="str">
        <f>VLOOKUP(A469,'Variable Library'!A:E,5,FALSE)</f>
        <v>Calculation</v>
      </c>
      <c r="G469">
        <v>47509</v>
      </c>
      <c r="H469">
        <v>99.936893999999995</v>
      </c>
      <c r="I469" t="str">
        <f t="shared" si="7"/>
        <v>forward_thirtyone_month_ajexm</v>
      </c>
      <c r="J469" t="s">
        <v>545</v>
      </c>
    </row>
    <row r="470" spans="1:10" x14ac:dyDescent="0.25">
      <c r="A470" t="s">
        <v>72</v>
      </c>
      <c r="C470" t="str">
        <f>VLOOKUP(A470,'Variable Library'!A:D,3,FALSE)</f>
        <v>Forward PRCCM -- Price - Close - Monthly</v>
      </c>
      <c r="D470" t="str">
        <f>VLOOKUP(A470,'Variable Library'!A:D,2,FALSE)</f>
        <v>NUM</v>
      </c>
      <c r="E470" t="str">
        <f>VLOOKUP(A470,'Variable Library'!A:D,4,FALSE)</f>
        <v>Enrichment (CRSP/Compustat Merged Database)</v>
      </c>
      <c r="F470" t="str">
        <f>VLOOKUP(A470,'Variable Library'!A:E,5,FALSE)</f>
        <v>Calculation</v>
      </c>
      <c r="G470">
        <v>47509</v>
      </c>
      <c r="H470">
        <v>99.936893999999995</v>
      </c>
      <c r="I470" t="str">
        <f t="shared" si="7"/>
        <v>forward_thirtyone_month_prccm</v>
      </c>
      <c r="J470" t="s">
        <v>545</v>
      </c>
    </row>
    <row r="471" spans="1:10" x14ac:dyDescent="0.25">
      <c r="A471" t="s">
        <v>76</v>
      </c>
      <c r="C471" t="str">
        <f>VLOOKUP(A471,'Variable Library'!A:D,3,FALSE)</f>
        <v>Forward TRFM -- Monthly Total Return Factor</v>
      </c>
      <c r="D471" t="str">
        <f>VLOOKUP(A471,'Variable Library'!A:D,2,FALSE)</f>
        <v>NUM</v>
      </c>
      <c r="E471" t="str">
        <f>VLOOKUP(A471,'Variable Library'!A:D,4,FALSE)</f>
        <v>Enrichment (CRSP/Compustat Merged Database)</v>
      </c>
      <c r="F471" t="str">
        <f>VLOOKUP(A471,'Variable Library'!A:E,5,FALSE)</f>
        <v>Calculation</v>
      </c>
      <c r="G471">
        <v>47509</v>
      </c>
      <c r="H471">
        <v>99.936893999999995</v>
      </c>
      <c r="I471" t="str">
        <f t="shared" si="7"/>
        <v>forward_thirtyone_month_trfm</v>
      </c>
      <c r="J471" t="s">
        <v>545</v>
      </c>
    </row>
    <row r="472" spans="1:10" x14ac:dyDescent="0.25">
      <c r="A472" t="s">
        <v>70</v>
      </c>
      <c r="C472" t="str">
        <f>VLOOKUP(A472,'Variable Library'!A:D,3,FALSE)</f>
        <v>Past AJEXM -- Cumulative Adjustment Factor - Ex Date -Monthly</v>
      </c>
      <c r="D472" t="str">
        <f>VLOOKUP(A472,'Variable Library'!A:D,2,FALSE)</f>
        <v>NUM</v>
      </c>
      <c r="E472" t="str">
        <f>VLOOKUP(A472,'Variable Library'!A:D,4,FALSE)</f>
        <v>Enrichment (CRSP/Compustat Merged Database)</v>
      </c>
      <c r="F472" t="str">
        <f>VLOOKUP(A472,'Variable Library'!A:E,5,FALSE)</f>
        <v>Calculation</v>
      </c>
      <c r="G472">
        <v>47509</v>
      </c>
      <c r="H472">
        <v>99.936893999999995</v>
      </c>
      <c r="I472" t="str">
        <f t="shared" si="7"/>
        <v>past_thirtyone_month_ajexm</v>
      </c>
      <c r="J472" t="s">
        <v>545</v>
      </c>
    </row>
    <row r="473" spans="1:10" x14ac:dyDescent="0.25">
      <c r="A473" t="s">
        <v>69</v>
      </c>
      <c r="C473" t="str">
        <f>VLOOKUP(A473,'Variable Library'!A:D,3,FALSE)</f>
        <v>Past PRCCM -- Price - Close - Monthly</v>
      </c>
      <c r="D473" t="str">
        <f>VLOOKUP(A473,'Variable Library'!A:D,2,FALSE)</f>
        <v>NUM</v>
      </c>
      <c r="E473" t="str">
        <f>VLOOKUP(A473,'Variable Library'!A:D,4,FALSE)</f>
        <v>Enrichment (CRSP/Compustat Merged Database)</v>
      </c>
      <c r="F473" t="str">
        <f>VLOOKUP(A473,'Variable Library'!A:E,5,FALSE)</f>
        <v>Calculation</v>
      </c>
      <c r="G473">
        <v>47509</v>
      </c>
      <c r="H473">
        <v>99.936893999999995</v>
      </c>
      <c r="I473" t="str">
        <f t="shared" si="7"/>
        <v>past_thirtyone_month_prccm</v>
      </c>
      <c r="J473" t="s">
        <v>545</v>
      </c>
    </row>
    <row r="474" spans="1:10" x14ac:dyDescent="0.25">
      <c r="A474" t="s">
        <v>71</v>
      </c>
      <c r="C474" t="str">
        <f>VLOOKUP(A474,'Variable Library'!A:D,3,FALSE)</f>
        <v>Past TRFM -- Monthly Total Return Factor</v>
      </c>
      <c r="D474" t="str">
        <f>VLOOKUP(A474,'Variable Library'!A:D,2,FALSE)</f>
        <v>NUM</v>
      </c>
      <c r="E474" t="str">
        <f>VLOOKUP(A474,'Variable Library'!A:D,4,FALSE)</f>
        <v>Enrichment (CRSP/Compustat Merged Database)</v>
      </c>
      <c r="F474" t="str">
        <f>VLOOKUP(A474,'Variable Library'!A:E,5,FALSE)</f>
        <v>Calculation</v>
      </c>
      <c r="G474">
        <v>47509</v>
      </c>
      <c r="H474">
        <v>99.936893999999995</v>
      </c>
      <c r="I474" t="str">
        <f t="shared" si="7"/>
        <v>past_thirtyone_month_trfm</v>
      </c>
      <c r="J474" t="s">
        <v>545</v>
      </c>
    </row>
    <row r="475" spans="1:10" x14ac:dyDescent="0.25">
      <c r="A475" t="s">
        <v>68</v>
      </c>
      <c r="C475" t="str">
        <f>VLOOKUP(A475,'Variable Library'!A:D,3,FALSE)</f>
        <v>ISALRT -- Status Code</v>
      </c>
      <c r="D475" t="str">
        <f>VLOOKUP(A475,'Variable Library'!A:D,2,FALSE)</f>
        <v>CHAR</v>
      </c>
      <c r="E475" t="str">
        <f>VLOOKUP(A475,'Variable Library'!A:D,4,FALSE)</f>
        <v>CRSP/Compustat Merged Database - Security Monthly</v>
      </c>
      <c r="F475" t="str">
        <f>VLOOKUP(A475,'Variable Library'!A:E,5,FALSE)</f>
        <v>Reference (Description)</v>
      </c>
      <c r="G475">
        <v>47512</v>
      </c>
      <c r="H475">
        <v>99.943205000000006</v>
      </c>
      <c r="I475" t="str">
        <f t="shared" si="7"/>
        <v>isalrt</v>
      </c>
      <c r="J475" t="s">
        <v>545</v>
      </c>
    </row>
    <row r="476" spans="1:10" x14ac:dyDescent="0.25">
      <c r="A476" t="s">
        <v>541</v>
      </c>
      <c r="B476">
        <f>IFERROR(VLOOKUP(A476,Index!A:B,2,FALSE),"")</f>
        <v>177</v>
      </c>
      <c r="C476" t="str">
        <f>VLOOKUP(A476,'Variable Library'!A:D,3,FALSE)</f>
        <v>December</v>
      </c>
      <c r="D476" t="str">
        <f>VLOOKUP(A476,'Variable Library'!A:D,2,FALSE)</f>
        <v>DATE</v>
      </c>
      <c r="E476" t="str">
        <f>VLOOKUP(A476,'Variable Library'!A:D,4,FALSE)</f>
        <v>Enirchment (Financial Ratios Firm Level by WRDS)</v>
      </c>
      <c r="F476" t="str">
        <f>VLOOKUP(A476,'Variable Library'!A:E,5,FALSE)</f>
        <v>Categorical (Binary)</v>
      </c>
      <c r="G476">
        <v>0</v>
      </c>
      <c r="H476">
        <v>0</v>
      </c>
      <c r="I476" t="str">
        <f t="shared" si="7"/>
        <v>december</v>
      </c>
      <c r="J476" t="s">
        <v>544</v>
      </c>
    </row>
    <row r="477" spans="1:10" x14ac:dyDescent="0.25">
      <c r="A477" t="s">
        <v>368</v>
      </c>
      <c r="B477">
        <f>IFERROR(VLOOKUP(A477,Index!A:B,2,FALSE),"")</f>
        <v>178</v>
      </c>
      <c r="C477" t="str">
        <f>VLOOKUP(A477,'Variable Library'!A:D,3,FALSE)</f>
        <v>Buy Percent</v>
      </c>
      <c r="D477" t="str">
        <f>VLOOKUP(A477,'Variable Library'!A:D,2,FALSE)</f>
        <v>NUM</v>
      </c>
      <c r="E477" t="str">
        <f>VLOOKUP(A477,'Variable Library'!A:D,4,FALSE)</f>
        <v>Recommendations - Summary Statistics</v>
      </c>
      <c r="F477" t="str">
        <f>VLOOKUP(A477,'Variable Library'!A:E,5,FALSE)</f>
        <v>Metric</v>
      </c>
      <c r="G477">
        <v>8880</v>
      </c>
      <c r="H477">
        <v>18.679400000000001</v>
      </c>
      <c r="I477" t="str">
        <f t="shared" si="7"/>
        <v>buypct</v>
      </c>
      <c r="J477" t="s">
        <v>544</v>
      </c>
    </row>
    <row r="478" spans="1:10" x14ac:dyDescent="0.25">
      <c r="A478" t="s">
        <v>63</v>
      </c>
      <c r="C478" t="str">
        <f>VLOOKUP(A478,'Variable Library'!A:D,3,FALSE)</f>
        <v>Forward AJEXM -- Cumulative Adjustment Factor - Ex Date -Monthly</v>
      </c>
      <c r="D478" t="str">
        <f>VLOOKUP(A478,'Variable Library'!A:D,2,FALSE)</f>
        <v>NUM</v>
      </c>
      <c r="E478" t="str">
        <f>VLOOKUP(A478,'Variable Library'!A:D,4,FALSE)</f>
        <v>Enrichment (CRSP/Compustat Merged Database)</v>
      </c>
      <c r="F478" t="str">
        <f>VLOOKUP(A478,'Variable Library'!A:E,5,FALSE)</f>
        <v>Calculation</v>
      </c>
      <c r="G478">
        <v>47515</v>
      </c>
      <c r="H478">
        <v>99.949515000000005</v>
      </c>
      <c r="I478" t="str">
        <f t="shared" si="7"/>
        <v>forward_thirtytwo_month_ajexm</v>
      </c>
      <c r="J478" t="s">
        <v>545</v>
      </c>
    </row>
    <row r="479" spans="1:10" x14ac:dyDescent="0.25">
      <c r="A479" t="s">
        <v>64</v>
      </c>
      <c r="C479" t="str">
        <f>VLOOKUP(A479,'Variable Library'!A:D,3,FALSE)</f>
        <v>Forward PRCCM -- Price - Close - Monthly</v>
      </c>
      <c r="D479" t="str">
        <f>VLOOKUP(A479,'Variable Library'!A:D,2,FALSE)</f>
        <v>NUM</v>
      </c>
      <c r="E479" t="str">
        <f>VLOOKUP(A479,'Variable Library'!A:D,4,FALSE)</f>
        <v>Enrichment (CRSP/Compustat Merged Database)</v>
      </c>
      <c r="F479" t="str">
        <f>VLOOKUP(A479,'Variable Library'!A:E,5,FALSE)</f>
        <v>Calculation</v>
      </c>
      <c r="G479">
        <v>47515</v>
      </c>
      <c r="H479">
        <v>99.949515000000005</v>
      </c>
      <c r="I479" t="str">
        <f t="shared" si="7"/>
        <v>forward_thirtytwo_month_prccm</v>
      </c>
      <c r="J479" t="s">
        <v>545</v>
      </c>
    </row>
    <row r="480" spans="1:10" x14ac:dyDescent="0.25">
      <c r="A480" t="s">
        <v>62</v>
      </c>
      <c r="C480" t="str">
        <f>VLOOKUP(A480,'Variable Library'!A:D,3,FALSE)</f>
        <v>Forward TRFM -- Monthly Total Return Factor</v>
      </c>
      <c r="D480" t="str">
        <f>VLOOKUP(A480,'Variable Library'!A:D,2,FALSE)</f>
        <v>NUM</v>
      </c>
      <c r="E480" t="str">
        <f>VLOOKUP(A480,'Variable Library'!A:D,4,FALSE)</f>
        <v>Enrichment (CRSP/Compustat Merged Database)</v>
      </c>
      <c r="F480" t="str">
        <f>VLOOKUP(A480,'Variable Library'!A:E,5,FALSE)</f>
        <v>Calculation</v>
      </c>
      <c r="G480">
        <v>47515</v>
      </c>
      <c r="H480">
        <v>99.949515000000005</v>
      </c>
      <c r="I480" t="str">
        <f t="shared" si="7"/>
        <v>forward_thirtytwo_month_trfm</v>
      </c>
      <c r="J480" t="s">
        <v>545</v>
      </c>
    </row>
    <row r="481" spans="1:10" x14ac:dyDescent="0.25">
      <c r="A481" t="s">
        <v>66</v>
      </c>
      <c r="C481" t="str">
        <f>VLOOKUP(A481,'Variable Library'!A:D,3,FALSE)</f>
        <v>Past AJEXM -- Cumulative Adjustment Factor - Ex Date -Monthly</v>
      </c>
      <c r="D481" t="str">
        <f>VLOOKUP(A481,'Variable Library'!A:D,2,FALSE)</f>
        <v>NUM</v>
      </c>
      <c r="E481" t="str">
        <f>VLOOKUP(A481,'Variable Library'!A:D,4,FALSE)</f>
        <v>Enrichment (CRSP/Compustat Merged Database)</v>
      </c>
      <c r="F481" t="str">
        <f>VLOOKUP(A481,'Variable Library'!A:E,5,FALSE)</f>
        <v>Calculation</v>
      </c>
      <c r="G481">
        <v>47515</v>
      </c>
      <c r="H481">
        <v>99.949515000000005</v>
      </c>
      <c r="I481" t="str">
        <f t="shared" si="7"/>
        <v>past_thirtytwo_month_ajexm</v>
      </c>
      <c r="J481" t="s">
        <v>545</v>
      </c>
    </row>
    <row r="482" spans="1:10" x14ac:dyDescent="0.25">
      <c r="A482" t="s">
        <v>61</v>
      </c>
      <c r="C482" t="str">
        <f>VLOOKUP(A482,'Variable Library'!A:D,3,FALSE)</f>
        <v>Past PRCCM -- Price - Close - Monthly</v>
      </c>
      <c r="D482" t="str">
        <f>VLOOKUP(A482,'Variable Library'!A:D,2,FALSE)</f>
        <v>NUM</v>
      </c>
      <c r="E482" t="str">
        <f>VLOOKUP(A482,'Variable Library'!A:D,4,FALSE)</f>
        <v>Enrichment (CRSP/Compustat Merged Database)</v>
      </c>
      <c r="F482" t="str">
        <f>VLOOKUP(A482,'Variable Library'!A:E,5,FALSE)</f>
        <v>Calculation</v>
      </c>
      <c r="G482">
        <v>47515</v>
      </c>
      <c r="H482">
        <v>99.949515000000005</v>
      </c>
      <c r="I482" t="str">
        <f t="shared" si="7"/>
        <v>past_thirtytwo_month_prccm</v>
      </c>
      <c r="J482" t="s">
        <v>545</v>
      </c>
    </row>
    <row r="483" spans="1:10" x14ac:dyDescent="0.25">
      <c r="A483" t="s">
        <v>60</v>
      </c>
      <c r="C483" t="str">
        <f>VLOOKUP(A483,'Variable Library'!A:D,3,FALSE)</f>
        <v>Past TRFM -- Monthly Total Return Factor</v>
      </c>
      <c r="D483" t="str">
        <f>VLOOKUP(A483,'Variable Library'!A:D,2,FALSE)</f>
        <v>NUM</v>
      </c>
      <c r="E483" t="str">
        <f>VLOOKUP(A483,'Variable Library'!A:D,4,FALSE)</f>
        <v>Enrichment (CRSP/Compustat Merged Database)</v>
      </c>
      <c r="F483" t="str">
        <f>VLOOKUP(A483,'Variable Library'!A:E,5,FALSE)</f>
        <v>Calculation</v>
      </c>
      <c r="G483">
        <v>47515</v>
      </c>
      <c r="H483">
        <v>99.949515000000005</v>
      </c>
      <c r="I483" t="str">
        <f t="shared" si="7"/>
        <v>past_thirtytwo_month_trfm</v>
      </c>
      <c r="J483" t="s">
        <v>545</v>
      </c>
    </row>
    <row r="484" spans="1:10" x14ac:dyDescent="0.25">
      <c r="A484" t="s">
        <v>371</v>
      </c>
      <c r="B484">
        <f>IFERROR(VLOOKUP(A484,Index!A:B,2,FALSE),"")</f>
        <v>179</v>
      </c>
      <c r="C484" t="str">
        <f>VLOOKUP(A484,'Variable Library'!A:D,3,FALSE)</f>
        <v>Hold Percent</v>
      </c>
      <c r="D484" t="str">
        <f>VLOOKUP(A484,'Variable Library'!A:D,2,FALSE)</f>
        <v>NUM</v>
      </c>
      <c r="E484" t="str">
        <f>VLOOKUP(A484,'Variable Library'!A:D,4,FALSE)</f>
        <v>Recommendations - Summary Statistics</v>
      </c>
      <c r="F484" t="str">
        <f>VLOOKUP(A484,'Variable Library'!A:E,5,FALSE)</f>
        <v>Metric</v>
      </c>
      <c r="G484">
        <v>8880</v>
      </c>
      <c r="H484">
        <v>18.679400000000001</v>
      </c>
      <c r="I484" t="str">
        <f t="shared" si="7"/>
        <v>holdpct</v>
      </c>
      <c r="J484" t="s">
        <v>544</v>
      </c>
    </row>
    <row r="485" spans="1:10" x14ac:dyDescent="0.25">
      <c r="A485" t="s">
        <v>369</v>
      </c>
      <c r="B485">
        <f>IFERROR(VLOOKUP(A485,Index!A:B,2,FALSE),"")</f>
        <v>180</v>
      </c>
      <c r="C485" t="str">
        <f>VLOOKUP(A485,'Variable Library'!A:D,3,FALSE)</f>
        <v>Mean Recommendation</v>
      </c>
      <c r="D485" t="str">
        <f>VLOOKUP(A485,'Variable Library'!A:D,2,FALSE)</f>
        <v>NUM</v>
      </c>
      <c r="E485" t="str">
        <f>VLOOKUP(A485,'Variable Library'!A:D,4,FALSE)</f>
        <v>Recommendations - Summary Statistics</v>
      </c>
      <c r="F485" t="str">
        <f>VLOOKUP(A485,'Variable Library'!A:E,5,FALSE)</f>
        <v>Metric</v>
      </c>
      <c r="G485">
        <v>8880</v>
      </c>
      <c r="H485">
        <v>18.679400000000001</v>
      </c>
      <c r="I485" t="str">
        <f t="shared" si="7"/>
        <v>meanrec</v>
      </c>
      <c r="J485" t="s">
        <v>544</v>
      </c>
    </row>
    <row r="486" spans="1:10" x14ac:dyDescent="0.25">
      <c r="A486" t="s">
        <v>59</v>
      </c>
      <c r="C486" t="str">
        <f>VLOOKUP(A486,'Variable Library'!A:D,3,FALSE)</f>
        <v>Forward AJEXM -- Cumulative Adjustment Factor - Ex Date -Monthly</v>
      </c>
      <c r="D486" t="str">
        <f>VLOOKUP(A486,'Variable Library'!A:D,2,FALSE)</f>
        <v>NUM</v>
      </c>
      <c r="E486" t="str">
        <f>VLOOKUP(A486,'Variable Library'!A:D,4,FALSE)</f>
        <v>Enrichment (CRSP/Compustat Merged Database)</v>
      </c>
      <c r="F486" t="str">
        <f>VLOOKUP(A486,'Variable Library'!A:E,5,FALSE)</f>
        <v>Calculation</v>
      </c>
      <c r="G486">
        <v>47521</v>
      </c>
      <c r="H486">
        <v>99.962136000000001</v>
      </c>
      <c r="I486" t="str">
        <f t="shared" si="7"/>
        <v>forward_thirtythree_month_ajexm</v>
      </c>
      <c r="J486" t="s">
        <v>545</v>
      </c>
    </row>
    <row r="487" spans="1:10" x14ac:dyDescent="0.25">
      <c r="A487" t="s">
        <v>57</v>
      </c>
      <c r="C487" t="str">
        <f>VLOOKUP(A487,'Variable Library'!A:D,3,FALSE)</f>
        <v>Forward PRCCM -- Price - Close - Monthly</v>
      </c>
      <c r="D487" t="str">
        <f>VLOOKUP(A487,'Variable Library'!A:D,2,FALSE)</f>
        <v>NUM</v>
      </c>
      <c r="E487" t="str">
        <f>VLOOKUP(A487,'Variable Library'!A:D,4,FALSE)</f>
        <v>Enrichment (CRSP/Compustat Merged Database)</v>
      </c>
      <c r="F487" t="str">
        <f>VLOOKUP(A487,'Variable Library'!A:E,5,FALSE)</f>
        <v>Calculation</v>
      </c>
      <c r="G487">
        <v>47521</v>
      </c>
      <c r="H487">
        <v>99.962136000000001</v>
      </c>
      <c r="I487" t="str">
        <f t="shared" si="7"/>
        <v>forward_thirtythree_month_prccm</v>
      </c>
      <c r="J487" t="s">
        <v>545</v>
      </c>
    </row>
    <row r="488" spans="1:10" x14ac:dyDescent="0.25">
      <c r="A488" t="s">
        <v>58</v>
      </c>
      <c r="C488" t="str">
        <f>VLOOKUP(A488,'Variable Library'!A:D,3,FALSE)</f>
        <v>Forward TRFM -- Monthly Total Return Factor</v>
      </c>
      <c r="D488" t="str">
        <f>VLOOKUP(A488,'Variable Library'!A:D,2,FALSE)</f>
        <v>NUM</v>
      </c>
      <c r="E488" t="str">
        <f>VLOOKUP(A488,'Variable Library'!A:D,4,FALSE)</f>
        <v>Enrichment (CRSP/Compustat Merged Database)</v>
      </c>
      <c r="F488" t="str">
        <f>VLOOKUP(A488,'Variable Library'!A:E,5,FALSE)</f>
        <v>Calculation</v>
      </c>
      <c r="G488">
        <v>47521</v>
      </c>
      <c r="H488">
        <v>99.962136000000001</v>
      </c>
      <c r="I488" t="str">
        <f t="shared" si="7"/>
        <v>forward_thirtythree_month_trfm</v>
      </c>
      <c r="J488" t="s">
        <v>545</v>
      </c>
    </row>
    <row r="489" spans="1:10" x14ac:dyDescent="0.25">
      <c r="A489" t="s">
        <v>56</v>
      </c>
      <c r="C489" t="str">
        <f>VLOOKUP(A489,'Variable Library'!A:D,3,FALSE)</f>
        <v>Past AJEXM -- Cumulative Adjustment Factor - Ex Date -Monthly</v>
      </c>
      <c r="D489" t="str">
        <f>VLOOKUP(A489,'Variable Library'!A:D,2,FALSE)</f>
        <v>NUM</v>
      </c>
      <c r="E489" t="str">
        <f>VLOOKUP(A489,'Variable Library'!A:D,4,FALSE)</f>
        <v>Enrichment (CRSP/Compustat Merged Database)</v>
      </c>
      <c r="F489" t="str">
        <f>VLOOKUP(A489,'Variable Library'!A:E,5,FALSE)</f>
        <v>Calculation</v>
      </c>
      <c r="G489">
        <v>47521</v>
      </c>
      <c r="H489">
        <v>99.962136000000001</v>
      </c>
      <c r="I489" t="str">
        <f t="shared" si="7"/>
        <v>past_thirtythree_month_ajexm</v>
      </c>
      <c r="J489" t="s">
        <v>545</v>
      </c>
    </row>
    <row r="490" spans="1:10" x14ac:dyDescent="0.25">
      <c r="A490" t="s">
        <v>54</v>
      </c>
      <c r="C490" t="str">
        <f>VLOOKUP(A490,'Variable Library'!A:D,3,FALSE)</f>
        <v>Past PRCCM -- Price - Close - Monthly</v>
      </c>
      <c r="D490" t="str">
        <f>VLOOKUP(A490,'Variable Library'!A:D,2,FALSE)</f>
        <v>NUM</v>
      </c>
      <c r="E490" t="str">
        <f>VLOOKUP(A490,'Variable Library'!A:D,4,FALSE)</f>
        <v>Enrichment (CRSP/Compustat Merged Database)</v>
      </c>
      <c r="F490" t="str">
        <f>VLOOKUP(A490,'Variable Library'!A:E,5,FALSE)</f>
        <v>Calculation</v>
      </c>
      <c r="G490">
        <v>47521</v>
      </c>
      <c r="H490">
        <v>99.962136000000001</v>
      </c>
      <c r="I490" t="str">
        <f t="shared" si="7"/>
        <v>past_thirtythree_month_prccm</v>
      </c>
      <c r="J490" t="s">
        <v>545</v>
      </c>
    </row>
    <row r="491" spans="1:10" x14ac:dyDescent="0.25">
      <c r="A491" t="s">
        <v>55</v>
      </c>
      <c r="C491" t="str">
        <f>VLOOKUP(A491,'Variable Library'!A:D,3,FALSE)</f>
        <v>Past TRFM -- Monthly Total Return Factor</v>
      </c>
      <c r="D491" t="str">
        <f>VLOOKUP(A491,'Variable Library'!A:D,2,FALSE)</f>
        <v>NUM</v>
      </c>
      <c r="E491" t="str">
        <f>VLOOKUP(A491,'Variable Library'!A:D,4,FALSE)</f>
        <v>Enrichment (CRSP/Compustat Merged Database)</v>
      </c>
      <c r="F491" t="str">
        <f>VLOOKUP(A491,'Variable Library'!A:E,5,FALSE)</f>
        <v>Calculation</v>
      </c>
      <c r="G491">
        <v>47521</v>
      </c>
      <c r="H491">
        <v>99.962136000000001</v>
      </c>
      <c r="I491" t="str">
        <f t="shared" si="7"/>
        <v>past_thirtythree_month_trfm</v>
      </c>
      <c r="J491" t="s">
        <v>545</v>
      </c>
    </row>
    <row r="492" spans="1:10" x14ac:dyDescent="0.25">
      <c r="A492" t="s">
        <v>43</v>
      </c>
      <c r="C492" t="str">
        <f>VLOOKUP(A492,'Variable Library'!A:D,3,FALSE)</f>
        <v>NAVM -- Net Asset Value - Monthly</v>
      </c>
      <c r="D492" t="str">
        <f>VLOOKUP(A492,'Variable Library'!A:D,2,FALSE)</f>
        <v>NUM</v>
      </c>
      <c r="E492" t="str">
        <f>VLOOKUP(A492,'Variable Library'!A:D,4,FALSE)</f>
        <v>CRSP/Compustat Merged Database - Security Monthly</v>
      </c>
      <c r="F492" t="str">
        <f>VLOOKUP(A492,'Variable Library'!A:E,5,FALSE)</f>
        <v>Statistic</v>
      </c>
      <c r="G492">
        <v>47527</v>
      </c>
      <c r="H492">
        <v>99.974757999999994</v>
      </c>
      <c r="I492" t="str">
        <f t="shared" si="7"/>
        <v>navm</v>
      </c>
      <c r="J492" t="s">
        <v>545</v>
      </c>
    </row>
    <row r="493" spans="1:10" x14ac:dyDescent="0.25">
      <c r="A493" t="s">
        <v>44</v>
      </c>
      <c r="C493" t="str">
        <f>VLOOKUP(A493,'Variable Library'!A:D,3,FALSE)</f>
        <v>COUNTY -- County Code</v>
      </c>
      <c r="D493" t="str">
        <f>VLOOKUP(A493,'Variable Library'!A:D,2,FALSE)</f>
        <v>CHAR</v>
      </c>
      <c r="E493" t="str">
        <f>VLOOKUP(A493,'Variable Library'!A:D,4,FALSE)</f>
        <v>CRSP/Compustat Merged Database - Security Monthly</v>
      </c>
      <c r="F493" t="str">
        <f>VLOOKUP(A493,'Variable Library'!A:E,5,FALSE)</f>
        <v>Reference (Location)</v>
      </c>
      <c r="G493">
        <v>47527</v>
      </c>
      <c r="H493">
        <v>99.974757999999994</v>
      </c>
      <c r="I493" t="str">
        <f t="shared" si="7"/>
        <v>county</v>
      </c>
      <c r="J493" t="s">
        <v>545</v>
      </c>
    </row>
    <row r="494" spans="1:10" x14ac:dyDescent="0.25">
      <c r="A494" t="s">
        <v>46</v>
      </c>
      <c r="C494" t="str">
        <f>VLOOKUP(A494,'Variable Library'!A:D,3,FALSE)</f>
        <v>COUNTY -- County Code</v>
      </c>
      <c r="D494" t="str">
        <f>VLOOKUP(A494,'Variable Library'!A:D,2,FALSE)</f>
        <v>CHAR</v>
      </c>
      <c r="E494" t="str">
        <f>VLOOKUP(A494,'Variable Library'!A:D,4,FALSE)</f>
        <v>CRSP/Compustat Merged Database - Security Monthly</v>
      </c>
      <c r="F494" t="str">
        <f>VLOOKUP(A494,'Variable Library'!A:E,5,FALSE)</f>
        <v>Reference (Location)</v>
      </c>
      <c r="G494">
        <v>47527</v>
      </c>
      <c r="H494">
        <v>99.974757999999994</v>
      </c>
      <c r="I494" t="str">
        <f t="shared" si="7"/>
        <v>county</v>
      </c>
      <c r="J494" t="s">
        <v>545</v>
      </c>
    </row>
    <row r="495" spans="1:10" x14ac:dyDescent="0.25">
      <c r="A495" t="s">
        <v>378</v>
      </c>
      <c r="B495">
        <f>IFERROR(VLOOKUP(A495,Index!A:B,2,FALSE),"")</f>
        <v>181</v>
      </c>
      <c r="C495" t="str">
        <f>VLOOKUP(A495,'Variable Library'!A:D,3,FALSE)</f>
        <v>Median Recommendation</v>
      </c>
      <c r="D495" t="str">
        <f>VLOOKUP(A495,'Variable Library'!A:D,2,FALSE)</f>
        <v>NUM</v>
      </c>
      <c r="E495" t="str">
        <f>VLOOKUP(A495,'Variable Library'!A:D,4,FALSE)</f>
        <v>Recommendations - Summary Statistics</v>
      </c>
      <c r="F495" t="str">
        <f>VLOOKUP(A495,'Variable Library'!A:E,5,FALSE)</f>
        <v>Metric</v>
      </c>
      <c r="G495">
        <v>8880</v>
      </c>
      <c r="H495">
        <v>18.679400000000001</v>
      </c>
      <c r="I495" t="str">
        <f t="shared" si="7"/>
        <v>medrec</v>
      </c>
      <c r="J495" t="s">
        <v>544</v>
      </c>
    </row>
    <row r="496" spans="1:10" x14ac:dyDescent="0.25">
      <c r="A496" t="s">
        <v>373</v>
      </c>
      <c r="B496">
        <f>IFERROR(VLOOKUP(A496,Index!A:B,2,FALSE),"")</f>
        <v>182</v>
      </c>
      <c r="C496" t="str">
        <f>VLOOKUP(A496,'Variable Library'!A:D,3,FALSE)</f>
        <v>Number Down</v>
      </c>
      <c r="D496" t="str">
        <f>VLOOKUP(A496,'Variable Library'!A:D,2,FALSE)</f>
        <v>NUM</v>
      </c>
      <c r="E496" t="str">
        <f>VLOOKUP(A496,'Variable Library'!A:D,4,FALSE)</f>
        <v>Recommendations - Summary Statistics</v>
      </c>
      <c r="F496" t="str">
        <f>VLOOKUP(A496,'Variable Library'!A:E,5,FALSE)</f>
        <v>Metric</v>
      </c>
      <c r="G496">
        <v>8880</v>
      </c>
      <c r="H496">
        <v>18.679400000000001</v>
      </c>
      <c r="I496" t="str">
        <f t="shared" si="7"/>
        <v>numdown</v>
      </c>
      <c r="J496" t="s">
        <v>544</v>
      </c>
    </row>
    <row r="497" spans="1:10" x14ac:dyDescent="0.25">
      <c r="A497" t="s">
        <v>51</v>
      </c>
      <c r="C497" t="str">
        <f>VLOOKUP(A497,'Variable Library'!A:D,3,FALSE)</f>
        <v>Forward AJEXM -- Cumulative Adjustment Factor - Ex Date -Monthly</v>
      </c>
      <c r="D497" t="str">
        <f>VLOOKUP(A497,'Variable Library'!A:D,2,FALSE)</f>
        <v>NUM</v>
      </c>
      <c r="E497" t="str">
        <f>VLOOKUP(A497,'Variable Library'!A:D,4,FALSE)</f>
        <v>Enrichment (CRSP/Compustat Merged Database)</v>
      </c>
      <c r="F497" t="str">
        <f>VLOOKUP(A497,'Variable Library'!A:E,5,FALSE)</f>
        <v>Calculation</v>
      </c>
      <c r="G497">
        <v>47527</v>
      </c>
      <c r="H497">
        <v>99.974757999999994</v>
      </c>
      <c r="I497" t="str">
        <f t="shared" si="7"/>
        <v>forward_thirtyfour_month_ajexm</v>
      </c>
      <c r="J497" t="s">
        <v>545</v>
      </c>
    </row>
    <row r="498" spans="1:10" x14ac:dyDescent="0.25">
      <c r="A498" t="s">
        <v>48</v>
      </c>
      <c r="C498" t="str">
        <f>VLOOKUP(A498,'Variable Library'!A:D,3,FALSE)</f>
        <v>Forward PRCCM -- Price - Close - Monthly</v>
      </c>
      <c r="D498" t="str">
        <f>VLOOKUP(A498,'Variable Library'!A:D,2,FALSE)</f>
        <v>NUM</v>
      </c>
      <c r="E498" t="str">
        <f>VLOOKUP(A498,'Variable Library'!A:D,4,FALSE)</f>
        <v>Enrichment (CRSP/Compustat Merged Database)</v>
      </c>
      <c r="F498" t="str">
        <f>VLOOKUP(A498,'Variable Library'!A:E,5,FALSE)</f>
        <v>Calculation</v>
      </c>
      <c r="G498">
        <v>47527</v>
      </c>
      <c r="H498">
        <v>99.974757999999994</v>
      </c>
      <c r="I498" t="str">
        <f t="shared" si="7"/>
        <v>forward_thirtyfour_month_prccm</v>
      </c>
      <c r="J498" t="s">
        <v>545</v>
      </c>
    </row>
    <row r="499" spans="1:10" x14ac:dyDescent="0.25">
      <c r="A499" t="s">
        <v>45</v>
      </c>
      <c r="C499" t="str">
        <f>VLOOKUP(A499,'Variable Library'!A:D,3,FALSE)</f>
        <v>Forward TRFM -- Monthly Total Return Factor</v>
      </c>
      <c r="D499" t="str">
        <f>VLOOKUP(A499,'Variable Library'!A:D,2,FALSE)</f>
        <v>NUM</v>
      </c>
      <c r="E499" t="str">
        <f>VLOOKUP(A499,'Variable Library'!A:D,4,FALSE)</f>
        <v>Enrichment (CRSP/Compustat Merged Database)</v>
      </c>
      <c r="F499" t="str">
        <f>VLOOKUP(A499,'Variable Library'!A:E,5,FALSE)</f>
        <v>Calculation</v>
      </c>
      <c r="G499">
        <v>47527</v>
      </c>
      <c r="H499">
        <v>99.974757999999994</v>
      </c>
      <c r="I499" t="str">
        <f t="shared" si="7"/>
        <v>forward_thirtyfour_month_trfm</v>
      </c>
      <c r="J499" t="s">
        <v>545</v>
      </c>
    </row>
    <row r="500" spans="1:10" x14ac:dyDescent="0.25">
      <c r="A500" t="s">
        <v>49</v>
      </c>
      <c r="C500" t="str">
        <f>VLOOKUP(A500,'Variable Library'!A:D,3,FALSE)</f>
        <v>Past AJEXM -- Cumulative Adjustment Factor - Ex Date -Monthly</v>
      </c>
      <c r="D500" t="str">
        <f>VLOOKUP(A500,'Variable Library'!A:D,2,FALSE)</f>
        <v>NUM</v>
      </c>
      <c r="E500" t="str">
        <f>VLOOKUP(A500,'Variable Library'!A:D,4,FALSE)</f>
        <v>Enrichment (CRSP/Compustat Merged Database)</v>
      </c>
      <c r="F500" t="str">
        <f>VLOOKUP(A500,'Variable Library'!A:E,5,FALSE)</f>
        <v>Calculation</v>
      </c>
      <c r="G500">
        <v>47527</v>
      </c>
      <c r="H500">
        <v>99.974757999999994</v>
      </c>
      <c r="I500" t="str">
        <f t="shared" si="7"/>
        <v>past_thirtyfour_month_ajexm</v>
      </c>
      <c r="J500" t="s">
        <v>545</v>
      </c>
    </row>
    <row r="501" spans="1:10" x14ac:dyDescent="0.25">
      <c r="A501" t="s">
        <v>41</v>
      </c>
      <c r="C501" t="str">
        <f>VLOOKUP(A501,'Variable Library'!A:D,3,FALSE)</f>
        <v>Past PRCCM -- Price - Close - Monthly</v>
      </c>
      <c r="D501" t="str">
        <f>VLOOKUP(A501,'Variable Library'!A:D,2,FALSE)</f>
        <v>NUM</v>
      </c>
      <c r="E501" t="str">
        <f>VLOOKUP(A501,'Variable Library'!A:D,4,FALSE)</f>
        <v>Enrichment (CRSP/Compustat Merged Database)</v>
      </c>
      <c r="F501" t="str">
        <f>VLOOKUP(A501,'Variable Library'!A:E,5,FALSE)</f>
        <v>Calculation</v>
      </c>
      <c r="G501">
        <v>47527</v>
      </c>
      <c r="H501">
        <v>99.974757999999994</v>
      </c>
      <c r="I501" t="str">
        <f t="shared" si="7"/>
        <v>past_thirtyfour_month_prccm</v>
      </c>
      <c r="J501" t="s">
        <v>545</v>
      </c>
    </row>
    <row r="502" spans="1:10" x14ac:dyDescent="0.25">
      <c r="A502" t="s">
        <v>47</v>
      </c>
      <c r="C502" t="str">
        <f>VLOOKUP(A502,'Variable Library'!A:D,3,FALSE)</f>
        <v>Past TRFM -- Monthly Total Return Factor</v>
      </c>
      <c r="D502" t="str">
        <f>VLOOKUP(A502,'Variable Library'!A:D,2,FALSE)</f>
        <v>NUM</v>
      </c>
      <c r="E502" t="str">
        <f>VLOOKUP(A502,'Variable Library'!A:D,4,FALSE)</f>
        <v>Enrichment (CRSP/Compustat Merged Database)</v>
      </c>
      <c r="F502" t="str">
        <f>VLOOKUP(A502,'Variable Library'!A:E,5,FALSE)</f>
        <v>Calculation</v>
      </c>
      <c r="G502">
        <v>47527</v>
      </c>
      <c r="H502">
        <v>99.974757999999994</v>
      </c>
      <c r="I502" t="str">
        <f t="shared" si="7"/>
        <v>past_thirtyfour_month_trfm</v>
      </c>
      <c r="J502" t="s">
        <v>545</v>
      </c>
    </row>
    <row r="503" spans="1:10" x14ac:dyDescent="0.25">
      <c r="A503" t="s">
        <v>376</v>
      </c>
      <c r="B503">
        <f>IFERROR(VLOOKUP(A503,Index!A:B,2,FALSE),"")</f>
        <v>183</v>
      </c>
      <c r="C503" t="str">
        <f>VLOOKUP(A503,'Variable Library'!A:D,3,FALSE)</f>
        <v>Number of Recommendations</v>
      </c>
      <c r="D503" t="str">
        <f>VLOOKUP(A503,'Variable Library'!A:D,2,FALSE)</f>
        <v>NUM</v>
      </c>
      <c r="E503" t="str">
        <f>VLOOKUP(A503,'Variable Library'!A:D,4,FALSE)</f>
        <v>Recommendations - Summary Statistics</v>
      </c>
      <c r="F503" t="str">
        <f>VLOOKUP(A503,'Variable Library'!A:E,5,FALSE)</f>
        <v>Metric</v>
      </c>
      <c r="G503">
        <v>8880</v>
      </c>
      <c r="H503">
        <v>18.679400000000001</v>
      </c>
      <c r="I503" t="str">
        <f t="shared" si="7"/>
        <v>numrec</v>
      </c>
      <c r="J503" t="s">
        <v>544</v>
      </c>
    </row>
    <row r="504" spans="1:10" x14ac:dyDescent="0.25">
      <c r="A504" t="s">
        <v>375</v>
      </c>
      <c r="B504">
        <f>IFERROR(VLOOKUP(A504,Index!A:B,2,FALSE),"")</f>
        <v>184</v>
      </c>
      <c r="C504" t="str">
        <f>VLOOKUP(A504,'Variable Library'!A:D,3,FALSE)</f>
        <v>Number Up</v>
      </c>
      <c r="D504" t="str">
        <f>VLOOKUP(A504,'Variable Library'!A:D,2,FALSE)</f>
        <v>NUM</v>
      </c>
      <c r="E504" t="str">
        <f>VLOOKUP(A504,'Variable Library'!A:D,4,FALSE)</f>
        <v>Recommendations - Summary Statistics</v>
      </c>
      <c r="F504" t="str">
        <f>VLOOKUP(A504,'Variable Library'!A:E,5,FALSE)</f>
        <v>Metric</v>
      </c>
      <c r="G504">
        <v>8880</v>
      </c>
      <c r="H504">
        <v>18.679400000000001</v>
      </c>
      <c r="I504" t="str">
        <f t="shared" si="7"/>
        <v>numup</v>
      </c>
      <c r="J504" t="s">
        <v>544</v>
      </c>
    </row>
    <row r="505" spans="1:10" x14ac:dyDescent="0.25">
      <c r="A505" t="s">
        <v>39</v>
      </c>
      <c r="C505" t="str">
        <f>VLOOKUP(A505,'Variable Library'!A:D,3,FALSE)</f>
        <v>Forward AJEXM -- Cumulative Adjustment Factor - Ex Date -Monthly</v>
      </c>
      <c r="D505" t="str">
        <f>VLOOKUP(A505,'Variable Library'!A:D,2,FALSE)</f>
        <v>NUM</v>
      </c>
      <c r="E505" t="str">
        <f>VLOOKUP(A505,'Variable Library'!A:D,4,FALSE)</f>
        <v>Enrichment (CRSP/Compustat Merged Database)</v>
      </c>
      <c r="F505" t="str">
        <f>VLOOKUP(A505,'Variable Library'!A:E,5,FALSE)</f>
        <v>Calculation</v>
      </c>
      <c r="G505">
        <v>47533</v>
      </c>
      <c r="H505">
        <v>99.987379000000004</v>
      </c>
      <c r="I505" t="str">
        <f t="shared" si="7"/>
        <v>forward_thirtyfive_month_ajexm</v>
      </c>
      <c r="J505" t="s">
        <v>545</v>
      </c>
    </row>
    <row r="506" spans="1:10" x14ac:dyDescent="0.25">
      <c r="A506" t="s">
        <v>37</v>
      </c>
      <c r="C506" t="str">
        <f>VLOOKUP(A506,'Variable Library'!A:D,3,FALSE)</f>
        <v>Forward PRCCM -- Price - Close - Monthly</v>
      </c>
      <c r="D506" t="str">
        <f>VLOOKUP(A506,'Variable Library'!A:D,2,FALSE)</f>
        <v>NUM</v>
      </c>
      <c r="E506" t="str">
        <f>VLOOKUP(A506,'Variable Library'!A:D,4,FALSE)</f>
        <v>Enrichment (CRSP/Compustat Merged Database)</v>
      </c>
      <c r="F506" t="str">
        <f>VLOOKUP(A506,'Variable Library'!A:E,5,FALSE)</f>
        <v>Calculation</v>
      </c>
      <c r="G506">
        <v>47533</v>
      </c>
      <c r="H506">
        <v>99.987379000000004</v>
      </c>
      <c r="I506" t="str">
        <f t="shared" si="7"/>
        <v>forward_thirtyfive_month_prccm</v>
      </c>
      <c r="J506" t="s">
        <v>545</v>
      </c>
    </row>
    <row r="507" spans="1:10" x14ac:dyDescent="0.25">
      <c r="A507" t="s">
        <v>35</v>
      </c>
      <c r="C507" t="str">
        <f>VLOOKUP(A507,'Variable Library'!A:D,3,FALSE)</f>
        <v>Forward TRFM -- Monthly Total Return Factor</v>
      </c>
      <c r="D507" t="str">
        <f>VLOOKUP(A507,'Variable Library'!A:D,2,FALSE)</f>
        <v>NUM</v>
      </c>
      <c r="E507" t="str">
        <f>VLOOKUP(A507,'Variable Library'!A:D,4,FALSE)</f>
        <v>Enrichment (CRSP/Compustat Merged Database)</v>
      </c>
      <c r="F507" t="str">
        <f>VLOOKUP(A507,'Variable Library'!A:E,5,FALSE)</f>
        <v>Calculation</v>
      </c>
      <c r="G507">
        <v>47533</v>
      </c>
      <c r="H507">
        <v>99.987379000000004</v>
      </c>
      <c r="I507" t="str">
        <f t="shared" si="7"/>
        <v>forward_thirtyfive_month_trfm</v>
      </c>
      <c r="J507" t="s">
        <v>545</v>
      </c>
    </row>
    <row r="508" spans="1:10" x14ac:dyDescent="0.25">
      <c r="A508" t="s">
        <v>38</v>
      </c>
      <c r="C508" t="str">
        <f>VLOOKUP(A508,'Variable Library'!A:D,3,FALSE)</f>
        <v>Past AJEXM -- Cumulative Adjustment Factor - Ex Date -Monthly</v>
      </c>
      <c r="D508" t="str">
        <f>VLOOKUP(A508,'Variable Library'!A:D,2,FALSE)</f>
        <v>NUM</v>
      </c>
      <c r="E508" t="str">
        <f>VLOOKUP(A508,'Variable Library'!A:D,4,FALSE)</f>
        <v>Enrichment (CRSP/Compustat Merged Database)</v>
      </c>
      <c r="F508" t="str">
        <f>VLOOKUP(A508,'Variable Library'!A:E,5,FALSE)</f>
        <v>Calculation</v>
      </c>
      <c r="G508">
        <v>47533</v>
      </c>
      <c r="H508">
        <v>99.987379000000004</v>
      </c>
      <c r="I508" t="str">
        <f t="shared" si="7"/>
        <v>past_thirtyfive_month_ajexm</v>
      </c>
      <c r="J508" t="s">
        <v>545</v>
      </c>
    </row>
    <row r="509" spans="1:10" x14ac:dyDescent="0.25">
      <c r="A509" t="s">
        <v>33</v>
      </c>
      <c r="C509" t="str">
        <f>VLOOKUP(A509,'Variable Library'!A:D,3,FALSE)</f>
        <v>Past PRCCM -- Price - Close - Monthly</v>
      </c>
      <c r="D509" t="str">
        <f>VLOOKUP(A509,'Variable Library'!A:D,2,FALSE)</f>
        <v>NUM</v>
      </c>
      <c r="E509" t="str">
        <f>VLOOKUP(A509,'Variable Library'!A:D,4,FALSE)</f>
        <v>Enrichment (CRSP/Compustat Merged Database)</v>
      </c>
      <c r="F509" t="str">
        <f>VLOOKUP(A509,'Variable Library'!A:E,5,FALSE)</f>
        <v>Calculation</v>
      </c>
      <c r="G509">
        <v>47533</v>
      </c>
      <c r="H509">
        <v>99.987379000000004</v>
      </c>
      <c r="I509" t="str">
        <f t="shared" si="7"/>
        <v>past_thirtyfive_month_prccm</v>
      </c>
      <c r="J509" t="s">
        <v>545</v>
      </c>
    </row>
    <row r="510" spans="1:10" x14ac:dyDescent="0.25">
      <c r="A510" t="s">
        <v>40</v>
      </c>
      <c r="C510" t="str">
        <f>VLOOKUP(A510,'Variable Library'!A:D,3,FALSE)</f>
        <v>Past TRFM -- Monthly Total Return Factor</v>
      </c>
      <c r="D510" t="str">
        <f>VLOOKUP(A510,'Variable Library'!A:D,2,FALSE)</f>
        <v>NUM</v>
      </c>
      <c r="E510" t="str">
        <f>VLOOKUP(A510,'Variable Library'!A:D,4,FALSE)</f>
        <v>Enrichment (CRSP/Compustat Merged Database)</v>
      </c>
      <c r="F510" t="str">
        <f>VLOOKUP(A510,'Variable Library'!A:E,5,FALSE)</f>
        <v>Calculation</v>
      </c>
      <c r="G510">
        <v>47533</v>
      </c>
      <c r="H510">
        <v>99.987379000000004</v>
      </c>
      <c r="I510" t="str">
        <f t="shared" si="7"/>
        <v>past_thirtyfive_month_trfm</v>
      </c>
      <c r="J510" t="s">
        <v>545</v>
      </c>
    </row>
    <row r="511" spans="1:10" x14ac:dyDescent="0.25">
      <c r="A511" t="s">
        <v>25</v>
      </c>
      <c r="C511" t="str">
        <f>VLOOKUP(A511,'Variable Library'!A:D,3,FALSE)</f>
        <v>SPHTIC -- S&amp;P Holdings Ticker</v>
      </c>
      <c r="D511" t="str">
        <f>VLOOKUP(A511,'Variable Library'!A:D,2,FALSE)</f>
        <v>CHAR</v>
      </c>
      <c r="E511" t="str">
        <f>VLOOKUP(A511,'Variable Library'!A:D,4,FALSE)</f>
        <v>CRSP/Compustat Merged Database - Security Monthly</v>
      </c>
      <c r="F511" t="str">
        <f>VLOOKUP(A511,'Variable Library'!A:E,5,FALSE)</f>
        <v>Unique Identifier</v>
      </c>
      <c r="G511">
        <v>47539</v>
      </c>
      <c r="H511">
        <v>100</v>
      </c>
      <c r="I511" t="str">
        <f t="shared" si="7"/>
        <v>sphtic</v>
      </c>
      <c r="J511" t="s">
        <v>545</v>
      </c>
    </row>
    <row r="512" spans="1:10" x14ac:dyDescent="0.25">
      <c r="A512" t="s">
        <v>4</v>
      </c>
      <c r="C512" t="str">
        <f>VLOOKUP(A512,'Variable Library'!A:D,3,FALSE)</f>
        <v>Internal code</v>
      </c>
      <c r="D512" t="str">
        <f>VLOOKUP(A512,'Variable Library'!A:D,2,FALSE)</f>
        <v>CHAR</v>
      </c>
      <c r="E512" t="str">
        <f>VLOOKUP(A512,'Variable Library'!A:D,4,FALSE)</f>
        <v>Zacks Trial - Sales Surprise History</v>
      </c>
      <c r="F512" t="str">
        <f>VLOOKUP(A512,'Variable Library'!A:E,5,FALSE)</f>
        <v>Unique Identifier</v>
      </c>
      <c r="G512">
        <v>47539</v>
      </c>
      <c r="H512">
        <v>100</v>
      </c>
      <c r="I512" t="str">
        <f t="shared" si="7"/>
        <v>internal_code</v>
      </c>
      <c r="J512" t="s">
        <v>545</v>
      </c>
    </row>
    <row r="513" spans="1:10" x14ac:dyDescent="0.25">
      <c r="A513" t="s">
        <v>13</v>
      </c>
      <c r="C513" t="str">
        <f>VLOOKUP(A513,'Variable Library'!A:D,3,FALSE)</f>
        <v>Zacks ID</v>
      </c>
      <c r="D513" t="str">
        <f>VLOOKUP(A513,'Variable Library'!A:D,2,FALSE)</f>
        <v>CHAR</v>
      </c>
      <c r="E513" t="str">
        <f>VLOOKUP(A513,'Variable Library'!A:D,4,FALSE)</f>
        <v>Zacks Trial - Sales Surprise History</v>
      </c>
      <c r="F513" t="str">
        <f>VLOOKUP(A513,'Variable Library'!A:E,5,FALSE)</f>
        <v>Unique Identifier</v>
      </c>
      <c r="G513">
        <v>47539</v>
      </c>
      <c r="H513">
        <v>100</v>
      </c>
      <c r="I513" t="str">
        <f t="shared" si="7"/>
        <v>zid</v>
      </c>
      <c r="J513" t="s">
        <v>545</v>
      </c>
    </row>
    <row r="514" spans="1:10" x14ac:dyDescent="0.25">
      <c r="A514" t="s">
        <v>18</v>
      </c>
      <c r="C514" t="str">
        <f>VLOOKUP(A514,'Variable Library'!A:D,3,FALSE)</f>
        <v>CSFSM -- Common Stock Float Shares - Canada</v>
      </c>
      <c r="D514" t="str">
        <f>VLOOKUP(A514,'Variable Library'!A:D,2,FALSE)</f>
        <v>NUM</v>
      </c>
      <c r="E514" t="str">
        <f>VLOOKUP(A514,'Variable Library'!A:D,4,FALSE)</f>
        <v>CRSP/Compustat Merged Database - Security Monthly</v>
      </c>
      <c r="F514" t="str">
        <f>VLOOKUP(A514,'Variable Library'!A:E,5,FALSE)</f>
        <v>Statistic</v>
      </c>
      <c r="G514">
        <v>47539</v>
      </c>
      <c r="H514">
        <v>100</v>
      </c>
      <c r="I514" t="str">
        <f t="shared" ref="I514:I541" si="8">LOWER(A514)</f>
        <v>csfsm</v>
      </c>
      <c r="J514" t="s">
        <v>545</v>
      </c>
    </row>
    <row r="515" spans="1:10" x14ac:dyDescent="0.25">
      <c r="A515" t="s">
        <v>23</v>
      </c>
      <c r="C515" t="str">
        <f>VLOOKUP(A515,'Variable Library'!A:D,3,FALSE)</f>
        <v>SPHNAME -- S&amp;P Holdings Name</v>
      </c>
      <c r="D515" t="str">
        <f>VLOOKUP(A515,'Variable Library'!A:D,2,FALSE)</f>
        <v>CHAR</v>
      </c>
      <c r="E515" t="str">
        <f>VLOOKUP(A515,'Variable Library'!A:D,4,FALSE)</f>
        <v>CRSP/Compustat Merged Database - Security Monthly</v>
      </c>
      <c r="F515" t="str">
        <f>VLOOKUP(A515,'Variable Library'!A:E,5,FALSE)</f>
        <v>Reference (Description)</v>
      </c>
      <c r="G515">
        <v>47539</v>
      </c>
      <c r="H515">
        <v>100</v>
      </c>
      <c r="I515" t="str">
        <f t="shared" si="8"/>
        <v>sphname</v>
      </c>
      <c r="J515" t="s">
        <v>545</v>
      </c>
    </row>
    <row r="516" spans="1:10" x14ac:dyDescent="0.25">
      <c r="A516" t="s">
        <v>28</v>
      </c>
      <c r="C516" t="str">
        <f>VLOOKUP(A516,'Variable Library'!A:D,3,FALSE)</f>
        <v>Company Name</v>
      </c>
      <c r="D516" t="str">
        <f>VLOOKUP(A516,'Variable Library'!A:D,2,FALSE)</f>
        <v>CHAR</v>
      </c>
      <c r="E516" t="str">
        <f>VLOOKUP(A516,'Variable Library'!A:D,4,FALSE)</f>
        <v>Zacks Trial - Sales Surprise History</v>
      </c>
      <c r="F516" t="str">
        <f>VLOOKUP(A516,'Variable Library'!A:E,5,FALSE)</f>
        <v>Reference (Description)</v>
      </c>
      <c r="G516">
        <v>47539</v>
      </c>
      <c r="H516">
        <v>100</v>
      </c>
      <c r="I516" t="str">
        <f t="shared" si="8"/>
        <v>name</v>
      </c>
      <c r="J516" t="s">
        <v>545</v>
      </c>
    </row>
    <row r="517" spans="1:10" x14ac:dyDescent="0.25">
      <c r="A517" t="s">
        <v>15</v>
      </c>
      <c r="C517" t="str">
        <f>VLOOKUP(A517,'Variable Library'!A:D,3,FALSE)</f>
        <v>Zacks Entry Date</v>
      </c>
      <c r="D517" t="str">
        <f>VLOOKUP(A517,'Variable Library'!A:D,2,FALSE)</f>
        <v>DATE</v>
      </c>
      <c r="E517" t="str">
        <f>VLOOKUP(A517,'Variable Library'!A:D,4,FALSE)</f>
        <v>Zacks Trial - Sales Surprise History</v>
      </c>
      <c r="F517" t="str">
        <f>VLOOKUP(A517,'Variable Library'!A:E,5,FALSE)</f>
        <v>Reference (Date)</v>
      </c>
      <c r="G517">
        <v>47539</v>
      </c>
      <c r="H517">
        <v>100</v>
      </c>
      <c r="I517" t="str">
        <f t="shared" si="8"/>
        <v>entry_date</v>
      </c>
      <c r="J517" t="s">
        <v>545</v>
      </c>
    </row>
    <row r="518" spans="1:10" x14ac:dyDescent="0.25">
      <c r="A518" t="s">
        <v>12</v>
      </c>
      <c r="C518" t="str">
        <f>VLOOKUP(A518,'Variable Library'!A:D,3,FALSE)</f>
        <v>Fiscal quarter reported</v>
      </c>
      <c r="D518" t="str">
        <f>VLOOKUP(A518,'Variable Library'!A:D,2,FALSE)</f>
        <v>DATE</v>
      </c>
      <c r="E518" t="str">
        <f>VLOOKUP(A518,'Variable Library'!A:D,4,FALSE)</f>
        <v>Zacks Trial - Sales Surprise History</v>
      </c>
      <c r="F518" t="str">
        <f>VLOOKUP(A518,'Variable Library'!A:E,5,FALSE)</f>
        <v>Reference (Date)</v>
      </c>
      <c r="G518">
        <v>47539</v>
      </c>
      <c r="H518">
        <v>100</v>
      </c>
      <c r="I518" t="str">
        <f t="shared" si="8"/>
        <v>reference_period</v>
      </c>
      <c r="J518" t="s">
        <v>545</v>
      </c>
    </row>
    <row r="519" spans="1:10" x14ac:dyDescent="0.25">
      <c r="A519" t="s">
        <v>14</v>
      </c>
      <c r="C519" t="str">
        <f>VLOOKUP(A519,'Variable Library'!A:D,3,FALSE)</f>
        <v>Earnings Report Date</v>
      </c>
      <c r="D519" t="str">
        <f>VLOOKUP(A519,'Variable Library'!A:D,2,FALSE)</f>
        <v>DATE</v>
      </c>
      <c r="E519" t="str">
        <f>VLOOKUP(A519,'Variable Library'!A:D,4,FALSE)</f>
        <v>Zacks Trial - Sales Surprise History</v>
      </c>
      <c r="F519" t="str">
        <f>VLOOKUP(A519,'Variable Library'!A:E,5,FALSE)</f>
        <v>Reference (Date)</v>
      </c>
      <c r="G519">
        <v>47539</v>
      </c>
      <c r="H519">
        <v>100</v>
      </c>
      <c r="I519" t="str">
        <f t="shared" si="8"/>
        <v>report_date</v>
      </c>
      <c r="J519" t="s">
        <v>545</v>
      </c>
    </row>
    <row r="520" spans="1:10" x14ac:dyDescent="0.25">
      <c r="A520" t="s">
        <v>3</v>
      </c>
      <c r="C520" t="str">
        <f>VLOOKUP(A520,'Variable Library'!A:D,3,FALSE)</f>
        <v>Fiscal Year End Month</v>
      </c>
      <c r="D520" t="str">
        <f>VLOOKUP(A520,'Variable Library'!A:D,2,FALSE)</f>
        <v>NUM</v>
      </c>
      <c r="E520" t="str">
        <f>VLOOKUP(A520,'Variable Library'!A:D,4,FALSE)</f>
        <v>Zacks Trial - Sales Surprise History</v>
      </c>
      <c r="F520" t="str">
        <f>VLOOKUP(A520,'Variable Library'!A:E,5,FALSE)</f>
        <v>Reference (Date)</v>
      </c>
      <c r="G520">
        <v>47539</v>
      </c>
      <c r="H520">
        <v>100</v>
      </c>
      <c r="I520" t="str">
        <f t="shared" si="8"/>
        <v>fiscal_month</v>
      </c>
      <c r="J520" t="s">
        <v>545</v>
      </c>
    </row>
    <row r="521" spans="1:10" x14ac:dyDescent="0.25">
      <c r="A521" t="s">
        <v>372</v>
      </c>
      <c r="B521">
        <f>IFERROR(VLOOKUP(A521,Index!A:B,2,FALSE),"")</f>
        <v>185</v>
      </c>
      <c r="C521" t="str">
        <f>VLOOKUP(A521,'Variable Library'!A:D,3,FALSE)</f>
        <v>Sell Percent</v>
      </c>
      <c r="D521" t="str">
        <f>VLOOKUP(A521,'Variable Library'!A:D,2,FALSE)</f>
        <v>NUM</v>
      </c>
      <c r="E521" t="str">
        <f>VLOOKUP(A521,'Variable Library'!A:D,4,FALSE)</f>
        <v>Recommendations - Summary Statistics</v>
      </c>
      <c r="F521" t="str">
        <f>VLOOKUP(A521,'Variable Library'!A:E,5,FALSE)</f>
        <v>Metric</v>
      </c>
      <c r="G521">
        <v>8880</v>
      </c>
      <c r="H521">
        <v>18.679400000000001</v>
      </c>
      <c r="I521" t="str">
        <f t="shared" si="8"/>
        <v>sellpct</v>
      </c>
      <c r="J521" t="s">
        <v>544</v>
      </c>
    </row>
    <row r="522" spans="1:10" x14ac:dyDescent="0.25">
      <c r="A522" t="s">
        <v>377</v>
      </c>
      <c r="B522">
        <f>IFERROR(VLOOKUP(A522,Index!A:B,2,FALSE),"")</f>
        <v>186</v>
      </c>
      <c r="C522" t="str">
        <f>VLOOKUP(A522,'Variable Library'!A:D,3,FALSE)</f>
        <v>Standard Deviation</v>
      </c>
      <c r="D522" t="str">
        <f>VLOOKUP(A522,'Variable Library'!A:D,2,FALSE)</f>
        <v>NUM</v>
      </c>
      <c r="E522" t="str">
        <f>VLOOKUP(A522,'Variable Library'!A:D,4,FALSE)</f>
        <v>Recommendations - Summary Statistics</v>
      </c>
      <c r="F522" t="str">
        <f>VLOOKUP(A522,'Variable Library'!A:E,5,FALSE)</f>
        <v>Metric</v>
      </c>
      <c r="G522">
        <v>8880</v>
      </c>
      <c r="H522">
        <v>18.679400000000001</v>
      </c>
      <c r="I522" t="str">
        <f t="shared" si="8"/>
        <v>stdev</v>
      </c>
      <c r="J522" t="s">
        <v>544</v>
      </c>
    </row>
    <row r="523" spans="1:10" x14ac:dyDescent="0.25">
      <c r="A523" t="s">
        <v>379</v>
      </c>
      <c r="B523">
        <f>IFERROR(VLOOKUP(A523,Index!A:B,2,FALSE),"")</f>
        <v>187</v>
      </c>
      <c r="C523" t="str">
        <f>VLOOKUP(A523,'Variable Library'!A:D,3,FALSE)</f>
        <v>USFIRM=0 if from .INT file and USFIRM=1 if from .US file</v>
      </c>
      <c r="D523" t="str">
        <f>VLOOKUP(A523,'Variable Library'!A:D,2,FALSE)</f>
        <v>NUM</v>
      </c>
      <c r="E523" t="str">
        <f>VLOOKUP(A523,'Variable Library'!A:D,4,FALSE)</f>
        <v>Recommendations - Summary Statistics</v>
      </c>
      <c r="F523" t="str">
        <f>VLOOKUP(A523,'Variable Library'!A:E,5,FALSE)</f>
        <v>Categorical (Binary)</v>
      </c>
      <c r="G523">
        <v>8880</v>
      </c>
      <c r="H523">
        <v>18.679400000000001</v>
      </c>
      <c r="I523" t="str">
        <f t="shared" si="8"/>
        <v>usfirm</v>
      </c>
      <c r="J523" t="s">
        <v>544</v>
      </c>
    </row>
    <row r="524" spans="1:10" x14ac:dyDescent="0.25">
      <c r="A524" t="s">
        <v>11</v>
      </c>
      <c r="B524">
        <f>IFERROR(VLOOKUP(A524,Index!A:B,2,FALSE),"")</f>
        <v>188</v>
      </c>
      <c r="C524" t="str">
        <f>VLOOKUP(A524,'Variable Library'!A:D,3,FALSE)</f>
        <v>Actual EPS</v>
      </c>
      <c r="D524" t="str">
        <f>VLOOKUP(A524,'Variable Library'!A:D,2,FALSE)</f>
        <v>NUM</v>
      </c>
      <c r="E524" t="str">
        <f>VLOOKUP(A524,'Variable Library'!A:D,4,FALSE)</f>
        <v>Zacks Trial - Sales Surprise History</v>
      </c>
      <c r="F524" t="str">
        <f>VLOOKUP(A524,'Variable Library'!A:E,5,FALSE)</f>
        <v>Metric</v>
      </c>
      <c r="G524">
        <v>47539</v>
      </c>
      <c r="H524">
        <v>100</v>
      </c>
      <c r="I524" t="str">
        <f t="shared" si="8"/>
        <v>actual_eps</v>
      </c>
      <c r="J524" t="s">
        <v>544</v>
      </c>
    </row>
    <row r="525" spans="1:10" x14ac:dyDescent="0.25">
      <c r="A525" t="s">
        <v>10</v>
      </c>
      <c r="B525">
        <f>IFERROR(VLOOKUP(A525,Index!A:B,2,FALSE),"")</f>
        <v>189</v>
      </c>
      <c r="C525" t="str">
        <f>VLOOKUP(A525,'Variable Library'!A:D,3,FALSE)</f>
        <v>Consensus EPS estimate on report date</v>
      </c>
      <c r="D525" t="str">
        <f>VLOOKUP(A525,'Variable Library'!A:D,2,FALSE)</f>
        <v>NUM</v>
      </c>
      <c r="E525" t="str">
        <f>VLOOKUP(A525,'Variable Library'!A:D,4,FALSE)</f>
        <v>Zacks Trial - Sales Surprise History</v>
      </c>
      <c r="F525" t="str">
        <f>VLOOKUP(A525,'Variable Library'!A:E,5,FALSE)</f>
        <v>Metric</v>
      </c>
      <c r="G525">
        <v>47539</v>
      </c>
      <c r="H525">
        <v>100</v>
      </c>
      <c r="I525" t="str">
        <f t="shared" si="8"/>
        <v>consensus_eps</v>
      </c>
      <c r="J525" t="s">
        <v>544</v>
      </c>
    </row>
    <row r="526" spans="1:10" x14ac:dyDescent="0.25">
      <c r="A526" t="s">
        <v>7</v>
      </c>
      <c r="B526">
        <f>IFERROR(VLOOKUP(A526,Index!A:B,2,FALSE),"")</f>
        <v>190</v>
      </c>
      <c r="C526" t="str">
        <f>VLOOKUP(A526,'Variable Library'!A:D,3,FALSE)</f>
        <v>Standard Deviation of consensus estimate</v>
      </c>
      <c r="D526" t="str">
        <f>VLOOKUP(A526,'Variable Library'!A:D,2,FALSE)</f>
        <v>NUM</v>
      </c>
      <c r="E526" t="str">
        <f>VLOOKUP(A526,'Variable Library'!A:D,4,FALSE)</f>
        <v>Zacks Trial - Sales Surprise History</v>
      </c>
      <c r="F526" t="str">
        <f>VLOOKUP(A526,'Variable Library'!A:E,5,FALSE)</f>
        <v>Metric</v>
      </c>
      <c r="G526">
        <v>47539</v>
      </c>
      <c r="H526">
        <v>100</v>
      </c>
      <c r="I526" t="str">
        <f t="shared" si="8"/>
        <v>consensus_std</v>
      </c>
      <c r="J526" t="s">
        <v>544</v>
      </c>
    </row>
    <row r="527" spans="1:10" x14ac:dyDescent="0.25">
      <c r="A527" t="s">
        <v>6</v>
      </c>
      <c r="B527">
        <f>IFERROR(VLOOKUP(A527,Index!A:B,2,FALSE),"")</f>
        <v>191</v>
      </c>
      <c r="C527" t="str">
        <f>VLOOKUP(A527,'Variable Library'!A:D,3,FALSE)</f>
        <v>Number of estimates</v>
      </c>
      <c r="D527" t="str">
        <f>VLOOKUP(A527,'Variable Library'!A:D,2,FALSE)</f>
        <v>NUM</v>
      </c>
      <c r="E527" t="str">
        <f>VLOOKUP(A527,'Variable Library'!A:D,4,FALSE)</f>
        <v>Zacks Trial - Sales Surprise History</v>
      </c>
      <c r="F527" t="str">
        <f>VLOOKUP(A527,'Variable Library'!A:E,5,FALSE)</f>
        <v>Metric</v>
      </c>
      <c r="G527">
        <v>47539</v>
      </c>
      <c r="H527">
        <v>100</v>
      </c>
      <c r="I527" t="str">
        <f t="shared" si="8"/>
        <v>number_of_est</v>
      </c>
      <c r="J527" t="s">
        <v>544</v>
      </c>
    </row>
    <row r="528" spans="1:10" x14ac:dyDescent="0.25">
      <c r="A528" t="s">
        <v>9</v>
      </c>
      <c r="B528">
        <f>IFERROR(VLOOKUP(A528,Index!A:B,2,FALSE),"")</f>
        <v>192</v>
      </c>
      <c r="C528" t="str">
        <f>VLOOKUP(A528,'Variable Library'!A:D,3,FALSE)</f>
        <v>Surprise percentage</v>
      </c>
      <c r="D528" t="str">
        <f>VLOOKUP(A528,'Variable Library'!A:D,2,FALSE)</f>
        <v>NUM</v>
      </c>
      <c r="E528" t="str">
        <f>VLOOKUP(A528,'Variable Library'!A:D,4,FALSE)</f>
        <v>Zacks Trial - Sales Surprise History</v>
      </c>
      <c r="F528" t="str">
        <f>VLOOKUP(A528,'Variable Library'!A:E,5,FALSE)</f>
        <v>Metric</v>
      </c>
      <c r="G528">
        <v>47539</v>
      </c>
      <c r="H528">
        <v>100</v>
      </c>
      <c r="I528" t="str">
        <f t="shared" si="8"/>
        <v>surprise_pct</v>
      </c>
      <c r="J528" t="s">
        <v>544</v>
      </c>
    </row>
    <row r="529" spans="1:10" x14ac:dyDescent="0.25">
      <c r="A529" t="s">
        <v>32</v>
      </c>
      <c r="C529" t="str">
        <f>VLOOKUP(A529,'Variable Library'!A:D,3,FALSE)</f>
        <v>Current/Inactive code</v>
      </c>
      <c r="D529" t="str">
        <f>VLOOKUP(A529,'Variable Library'!A:D,2,FALSE)</f>
        <v>CHAR</v>
      </c>
      <c r="E529" t="str">
        <f>VLOOKUP(A529,'Variable Library'!A:D,4,FALSE)</f>
        <v>Zacks Trial - Sales Surprise History</v>
      </c>
      <c r="F529" t="str">
        <f>VLOOKUP(A529,'Variable Library'!A:E,5,FALSE)</f>
        <v>Categorical (Binary)</v>
      </c>
      <c r="G529">
        <v>47539</v>
      </c>
      <c r="H529">
        <v>100</v>
      </c>
      <c r="I529" t="str">
        <f t="shared" si="8"/>
        <v>current_inactive_code</v>
      </c>
      <c r="J529" t="s">
        <v>545</v>
      </c>
    </row>
    <row r="530" spans="1:10" x14ac:dyDescent="0.25">
      <c r="A530" t="s">
        <v>19</v>
      </c>
      <c r="C530" t="str">
        <f>VLOOKUP(A530,'Variable Library'!A:D,3,FALSE)</f>
        <v>SPH100 -- S&amp;P Holdings S&amp;P 100 Marker</v>
      </c>
      <c r="D530" t="str">
        <f>VLOOKUP(A530,'Variable Library'!A:D,2,FALSE)</f>
        <v>CHAR</v>
      </c>
      <c r="E530" t="str">
        <f>VLOOKUP(A530,'Variable Library'!A:D,4,FALSE)</f>
        <v>CRSP/Compustat Merged Database - Security Monthly</v>
      </c>
      <c r="F530" t="str">
        <f>VLOOKUP(A530,'Variable Library'!A:E,5,FALSE)</f>
        <v>Categorical</v>
      </c>
      <c r="G530">
        <v>47539</v>
      </c>
      <c r="H530">
        <v>100</v>
      </c>
      <c r="I530" t="str">
        <f t="shared" si="8"/>
        <v>sph100</v>
      </c>
      <c r="J530" t="s">
        <v>545</v>
      </c>
    </row>
    <row r="531" spans="1:10" x14ac:dyDescent="0.25">
      <c r="A531" t="s">
        <v>20</v>
      </c>
      <c r="C531" t="str">
        <f>VLOOKUP(A531,'Variable Library'!A:D,3,FALSE)</f>
        <v>SPHCUSIP -- S&amp;P Holdings CUSIP</v>
      </c>
      <c r="D531" t="str">
        <f>VLOOKUP(A531,'Variable Library'!A:D,2,FALSE)</f>
        <v>CHAR</v>
      </c>
      <c r="E531" t="str">
        <f>VLOOKUP(A531,'Variable Library'!A:D,4,FALSE)</f>
        <v>CRSP/Compustat Merged Database - Security Monthly</v>
      </c>
      <c r="F531" t="str">
        <f>VLOOKUP(A531,'Variable Library'!A:E,5,FALSE)</f>
        <v>Categorical</v>
      </c>
      <c r="G531">
        <v>47539</v>
      </c>
      <c r="H531">
        <v>100</v>
      </c>
      <c r="I531" t="str">
        <f t="shared" si="8"/>
        <v>sphcusip</v>
      </c>
      <c r="J531" t="s">
        <v>545</v>
      </c>
    </row>
    <row r="532" spans="1:10" x14ac:dyDescent="0.25">
      <c r="A532" t="s">
        <v>21</v>
      </c>
      <c r="C532" t="str">
        <f>VLOOKUP(A532,'Variable Library'!A:D,3,FALSE)</f>
        <v>SPHIID -- S&amp;P Holdings Industry Index ID</v>
      </c>
      <c r="D532" t="str">
        <f>VLOOKUP(A532,'Variable Library'!A:D,2,FALSE)</f>
        <v>NUM</v>
      </c>
      <c r="E532" t="str">
        <f>VLOOKUP(A532,'Variable Library'!A:D,4,FALSE)</f>
        <v>CRSP/Compustat Merged Database - Security Monthly</v>
      </c>
      <c r="F532" t="str">
        <f>VLOOKUP(A532,'Variable Library'!A:E,5,FALSE)</f>
        <v>Categorical</v>
      </c>
      <c r="G532">
        <v>47539</v>
      </c>
      <c r="H532">
        <v>100</v>
      </c>
      <c r="I532" t="str">
        <f t="shared" si="8"/>
        <v>sphiid</v>
      </c>
      <c r="J532" t="s">
        <v>545</v>
      </c>
    </row>
    <row r="533" spans="1:10" x14ac:dyDescent="0.25">
      <c r="A533" t="s">
        <v>22</v>
      </c>
      <c r="C533" t="str">
        <f>VLOOKUP(A533,'Variable Library'!A:D,3,FALSE)</f>
        <v>SPHMID -- S&amp;P Holdings Major Index ID</v>
      </c>
      <c r="D533" t="str">
        <f>VLOOKUP(A533,'Variable Library'!A:D,2,FALSE)</f>
        <v>NUM</v>
      </c>
      <c r="E533" t="str">
        <f>VLOOKUP(A533,'Variable Library'!A:D,4,FALSE)</f>
        <v>CRSP/Compustat Merged Database - Security Monthly</v>
      </c>
      <c r="F533" t="str">
        <f>VLOOKUP(A533,'Variable Library'!A:E,5,FALSE)</f>
        <v>Categorical</v>
      </c>
      <c r="G533">
        <v>47539</v>
      </c>
      <c r="H533">
        <v>100</v>
      </c>
      <c r="I533" t="str">
        <f t="shared" si="8"/>
        <v>sphmid</v>
      </c>
      <c r="J533" t="s">
        <v>545</v>
      </c>
    </row>
    <row r="534" spans="1:10" x14ac:dyDescent="0.25">
      <c r="A534" t="s">
        <v>24</v>
      </c>
      <c r="C534" t="str">
        <f>VLOOKUP(A534,'Variable Library'!A:D,3,FALSE)</f>
        <v>SPHSEC -- S&amp;P Holdings Sector Code</v>
      </c>
      <c r="D534" t="str">
        <f>VLOOKUP(A534,'Variable Library'!A:D,2,FALSE)</f>
        <v>NUM</v>
      </c>
      <c r="E534" t="str">
        <f>VLOOKUP(A534,'Variable Library'!A:D,4,FALSE)</f>
        <v>CRSP/Compustat Merged Database - Security Monthly</v>
      </c>
      <c r="F534" t="str">
        <f>VLOOKUP(A534,'Variable Library'!A:E,5,FALSE)</f>
        <v>Categorical</v>
      </c>
      <c r="G534">
        <v>47539</v>
      </c>
      <c r="H534">
        <v>100</v>
      </c>
      <c r="I534" t="str">
        <f t="shared" si="8"/>
        <v>sphsec</v>
      </c>
      <c r="J534" t="s">
        <v>545</v>
      </c>
    </row>
    <row r="535" spans="1:10" x14ac:dyDescent="0.25">
      <c r="A535" t="s">
        <v>17</v>
      </c>
      <c r="C535" t="str">
        <f>VLOOKUP(A535,'Variable Library'!A:D,3,FALSE)</f>
        <v>Forward AJEXM -- Cumulative Adjustment Factor - Ex Date -Monthly</v>
      </c>
      <c r="D535" t="str">
        <f>VLOOKUP(A535,'Variable Library'!A:D,2,FALSE)</f>
        <v>NUM</v>
      </c>
      <c r="E535" t="str">
        <f>VLOOKUP(A535,'Variable Library'!A:D,4,FALSE)</f>
        <v>Enrichment (CRSP/Compustat Merged Database)</v>
      </c>
      <c r="F535" t="str">
        <f>VLOOKUP(A535,'Variable Library'!A:E,5,FALSE)</f>
        <v>Calculation</v>
      </c>
      <c r="G535">
        <v>47539</v>
      </c>
      <c r="H535">
        <v>100</v>
      </c>
      <c r="I535" t="str">
        <f t="shared" si="8"/>
        <v>forward_thirtysix_month_ajexm</v>
      </c>
      <c r="J535" t="s">
        <v>545</v>
      </c>
    </row>
    <row r="536" spans="1:10" x14ac:dyDescent="0.25">
      <c r="A536" t="s">
        <v>31</v>
      </c>
      <c r="C536" t="str">
        <f>VLOOKUP(A536,'Variable Library'!A:D,3,FALSE)</f>
        <v>Forward PRCCM -- Price - Close - Monthly</v>
      </c>
      <c r="D536" t="str">
        <f>VLOOKUP(A536,'Variable Library'!A:D,2,FALSE)</f>
        <v>NUM</v>
      </c>
      <c r="E536" t="str">
        <f>VLOOKUP(A536,'Variable Library'!A:D,4,FALSE)</f>
        <v>Enrichment (CRSP/Compustat Merged Database)</v>
      </c>
      <c r="F536" t="str">
        <f>VLOOKUP(A536,'Variable Library'!A:E,5,FALSE)</f>
        <v>Calculation</v>
      </c>
      <c r="G536">
        <v>47539</v>
      </c>
      <c r="H536">
        <v>100</v>
      </c>
      <c r="I536" t="str">
        <f t="shared" si="8"/>
        <v>forward_thirtysix_month_prccm</v>
      </c>
      <c r="J536" t="s">
        <v>545</v>
      </c>
    </row>
    <row r="537" spans="1:10" x14ac:dyDescent="0.25">
      <c r="A537" t="s">
        <v>27</v>
      </c>
      <c r="C537" t="str">
        <f>VLOOKUP(A537,'Variable Library'!A:D,3,FALSE)</f>
        <v>Forward TRFM -- Monthly Total Return Factor</v>
      </c>
      <c r="D537" t="str">
        <f>VLOOKUP(A537,'Variable Library'!A:D,2,FALSE)</f>
        <v>NUM</v>
      </c>
      <c r="E537" t="str">
        <f>VLOOKUP(A537,'Variable Library'!A:D,4,FALSE)</f>
        <v>Enrichment (CRSP/Compustat Merged Database)</v>
      </c>
      <c r="F537" t="str">
        <f>VLOOKUP(A537,'Variable Library'!A:E,5,FALSE)</f>
        <v>Calculation</v>
      </c>
      <c r="G537">
        <v>47539</v>
      </c>
      <c r="H537">
        <v>100</v>
      </c>
      <c r="I537" t="str">
        <f t="shared" si="8"/>
        <v>forward_thirtysix_month_trfm</v>
      </c>
      <c r="J537" t="s">
        <v>545</v>
      </c>
    </row>
    <row r="538" spans="1:10" x14ac:dyDescent="0.25">
      <c r="A538" t="s">
        <v>16</v>
      </c>
      <c r="C538" t="str">
        <f>VLOOKUP(A538,'Variable Library'!A:D,3,FALSE)</f>
        <v>Past AJEXM -- Cumulative Adjustment Factor - Ex Date -Monthly</v>
      </c>
      <c r="D538" t="str">
        <f>VLOOKUP(A538,'Variable Library'!A:D,2,FALSE)</f>
        <v>NUM</v>
      </c>
      <c r="E538" t="str">
        <f>VLOOKUP(A538,'Variable Library'!A:D,4,FALSE)</f>
        <v>Enrichment (CRSP/Compustat Merged Database)</v>
      </c>
      <c r="F538" t="str">
        <f>VLOOKUP(A538,'Variable Library'!A:E,5,FALSE)</f>
        <v>Calculation</v>
      </c>
      <c r="G538">
        <v>47539</v>
      </c>
      <c r="H538">
        <v>100</v>
      </c>
      <c r="I538" t="str">
        <f t="shared" si="8"/>
        <v>past_thirtysix_month_ajexm</v>
      </c>
      <c r="J538" t="s">
        <v>545</v>
      </c>
    </row>
    <row r="539" spans="1:10" x14ac:dyDescent="0.25">
      <c r="A539" t="s">
        <v>30</v>
      </c>
      <c r="C539" t="str">
        <f>VLOOKUP(A539,'Variable Library'!A:D,3,FALSE)</f>
        <v>Past PRCCM -- Price - Close - Monthly</v>
      </c>
      <c r="D539" t="str">
        <f>VLOOKUP(A539,'Variable Library'!A:D,2,FALSE)</f>
        <v>NUM</v>
      </c>
      <c r="E539" t="str">
        <f>VLOOKUP(A539,'Variable Library'!A:D,4,FALSE)</f>
        <v>Enrichment (CRSP/Compustat Merged Database)</v>
      </c>
      <c r="F539" t="str">
        <f>VLOOKUP(A539,'Variable Library'!A:E,5,FALSE)</f>
        <v>Calculation</v>
      </c>
      <c r="G539">
        <v>47539</v>
      </c>
      <c r="H539">
        <v>100</v>
      </c>
      <c r="I539" t="str">
        <f t="shared" si="8"/>
        <v>past_thirtysix_month_prccm</v>
      </c>
      <c r="J539" t="s">
        <v>545</v>
      </c>
    </row>
    <row r="540" spans="1:10" x14ac:dyDescent="0.25">
      <c r="A540" t="s">
        <v>8</v>
      </c>
      <c r="C540" t="str">
        <f>VLOOKUP(A540,'Variable Library'!A:D,3,FALSE)</f>
        <v>Past TRFM -- Monthly Total Return Factor</v>
      </c>
      <c r="D540" t="str">
        <f>VLOOKUP(A540,'Variable Library'!A:D,2,FALSE)</f>
        <v>NUM</v>
      </c>
      <c r="E540" t="str">
        <f>VLOOKUP(A540,'Variable Library'!A:D,4,FALSE)</f>
        <v>Enrichment (CRSP/Compustat Merged Database)</v>
      </c>
      <c r="F540" t="str">
        <f>VLOOKUP(A540,'Variable Library'!A:E,5,FALSE)</f>
        <v>Calculation</v>
      </c>
      <c r="G540">
        <v>47539</v>
      </c>
      <c r="H540">
        <v>100</v>
      </c>
      <c r="I540" t="str">
        <f t="shared" si="8"/>
        <v>past_thirtysix_month_trfm</v>
      </c>
      <c r="J540" t="s">
        <v>545</v>
      </c>
    </row>
    <row r="541" spans="1:10" x14ac:dyDescent="0.25">
      <c r="A541" t="s">
        <v>5</v>
      </c>
      <c r="C541" t="str">
        <f>VLOOKUP(A541,'Variable Library'!A:D,3,FALSE)</f>
        <v>Zacks Adjustment to Actual EPS</v>
      </c>
      <c r="D541" t="str">
        <f>VLOOKUP(A541,'Variable Library'!A:D,2,FALSE)</f>
        <v>NUM</v>
      </c>
      <c r="E541" t="str">
        <f>VLOOKUP(A541,'Variable Library'!A:D,4,FALSE)</f>
        <v>Zacks Trial - Sales Surprise History</v>
      </c>
      <c r="F541" t="str">
        <f>VLOOKUP(A541,'Variable Library'!A:E,5,FALSE)</f>
        <v>Calculation</v>
      </c>
      <c r="G541">
        <v>47539</v>
      </c>
      <c r="H541">
        <v>100</v>
      </c>
      <c r="I541" t="str">
        <f t="shared" si="8"/>
        <v>adjustment</v>
      </c>
      <c r="J541" t="s">
        <v>545</v>
      </c>
    </row>
  </sheetData>
  <autoFilter ref="A1:J541">
    <sortState ref="A3:J528">
      <sortCondition ref="B1:B541"/>
    </sortState>
  </autoFilter>
  <conditionalFormatting sqref="J1 E1:F1 C1 I1:I1048576">
    <cfRule type="duplicateValues" dxfId="3" priority="7"/>
  </conditionalFormatting>
  <conditionalFormatting sqref="J1:J1048576">
    <cfRule type="cellIs" dxfId="2" priority="2" operator="equal">
      <formula>"Remove"</formula>
    </cfRule>
    <cfRule type="cellIs" dxfId="1" priority="3" operator="equal">
      <formula>"Keep"</formula>
    </cfRule>
  </conditionalFormatting>
  <conditionalFormatting sqref="H1:H1048576">
    <cfRule type="cellIs" dxfId="0" priority="1" operator="greaterThan">
      <formula>50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0"/>
  <sheetViews>
    <sheetView topLeftCell="A25" workbookViewId="0">
      <selection activeCell="A166" sqref="A166"/>
    </sheetView>
  </sheetViews>
  <sheetFormatPr defaultRowHeight="15" x14ac:dyDescent="0.25"/>
  <cols>
    <col min="1" max="1" width="34.85546875" bestFit="1" customWidth="1"/>
    <col min="3" max="3" width="62.140625" bestFit="1" customWidth="1"/>
    <col min="4" max="4" width="49.5703125" bestFit="1" customWidth="1"/>
    <col min="5" max="5" width="19.140625" bestFit="1" customWidth="1"/>
  </cols>
  <sheetData>
    <row r="1" spans="1:5" x14ac:dyDescent="0.25">
      <c r="A1" t="s">
        <v>617</v>
      </c>
      <c r="B1" t="s">
        <v>618</v>
      </c>
      <c r="C1" t="s">
        <v>619</v>
      </c>
      <c r="D1" t="s">
        <v>625</v>
      </c>
      <c r="E1" t="s">
        <v>770</v>
      </c>
    </row>
    <row r="2" spans="1:5" x14ac:dyDescent="0.25">
      <c r="A2" t="s">
        <v>620</v>
      </c>
      <c r="B2" t="s">
        <v>621</v>
      </c>
      <c r="C2" t="s">
        <v>547</v>
      </c>
      <c r="D2" t="s">
        <v>754</v>
      </c>
      <c r="E2" t="s">
        <v>771</v>
      </c>
    </row>
    <row r="3" spans="1:5" x14ac:dyDescent="0.25">
      <c r="A3" t="s">
        <v>406</v>
      </c>
      <c r="B3" t="s">
        <v>621</v>
      </c>
      <c r="C3" t="s">
        <v>548</v>
      </c>
      <c r="D3" t="s">
        <v>754</v>
      </c>
      <c r="E3" t="s">
        <v>771</v>
      </c>
    </row>
    <row r="4" spans="1:5" x14ac:dyDescent="0.25">
      <c r="A4" t="s">
        <v>443</v>
      </c>
      <c r="B4" t="s">
        <v>621</v>
      </c>
      <c r="C4" t="s">
        <v>550</v>
      </c>
      <c r="D4" t="s">
        <v>754</v>
      </c>
      <c r="E4" t="s">
        <v>771</v>
      </c>
    </row>
    <row r="5" spans="1:5" x14ac:dyDescent="0.25">
      <c r="A5" t="s">
        <v>445</v>
      </c>
      <c r="B5" t="s">
        <v>621</v>
      </c>
      <c r="C5" t="s">
        <v>549</v>
      </c>
      <c r="D5" t="s">
        <v>754</v>
      </c>
      <c r="E5" t="s">
        <v>771</v>
      </c>
    </row>
    <row r="6" spans="1:5" x14ac:dyDescent="0.25">
      <c r="A6" t="s">
        <v>427</v>
      </c>
      <c r="B6" t="s">
        <v>621</v>
      </c>
      <c r="C6" t="s">
        <v>551</v>
      </c>
      <c r="D6" t="s">
        <v>754</v>
      </c>
      <c r="E6" t="s">
        <v>771</v>
      </c>
    </row>
    <row r="7" spans="1:5" x14ac:dyDescent="0.25">
      <c r="A7" t="s">
        <v>412</v>
      </c>
      <c r="B7" t="s">
        <v>621</v>
      </c>
      <c r="C7" t="s">
        <v>552</v>
      </c>
      <c r="D7" t="s">
        <v>754</v>
      </c>
      <c r="E7" t="s">
        <v>771</v>
      </c>
    </row>
    <row r="8" spans="1:5" x14ac:dyDescent="0.25">
      <c r="A8" t="s">
        <v>409</v>
      </c>
      <c r="B8" t="s">
        <v>621</v>
      </c>
      <c r="C8" t="s">
        <v>553</v>
      </c>
      <c r="D8" t="s">
        <v>754</v>
      </c>
      <c r="E8" t="s">
        <v>771</v>
      </c>
    </row>
    <row r="9" spans="1:5" x14ac:dyDescent="0.25">
      <c r="A9" t="s">
        <v>622</v>
      </c>
      <c r="B9" t="s">
        <v>621</v>
      </c>
      <c r="C9" t="s">
        <v>554</v>
      </c>
      <c r="D9" t="s">
        <v>754</v>
      </c>
      <c r="E9" t="s">
        <v>771</v>
      </c>
    </row>
    <row r="10" spans="1:5" x14ac:dyDescent="0.25">
      <c r="A10" t="s">
        <v>440</v>
      </c>
      <c r="B10" t="s">
        <v>621</v>
      </c>
      <c r="C10" t="s">
        <v>555</v>
      </c>
      <c r="D10" t="s">
        <v>754</v>
      </c>
      <c r="E10" t="s">
        <v>771</v>
      </c>
    </row>
    <row r="11" spans="1:5" x14ac:dyDescent="0.25">
      <c r="A11" t="s">
        <v>343</v>
      </c>
      <c r="B11" t="s">
        <v>621</v>
      </c>
      <c r="C11" t="s">
        <v>556</v>
      </c>
      <c r="D11" t="s">
        <v>754</v>
      </c>
      <c r="E11" t="s">
        <v>771</v>
      </c>
    </row>
    <row r="12" spans="1:5" x14ac:dyDescent="0.25">
      <c r="A12" t="s">
        <v>432</v>
      </c>
      <c r="B12" t="s">
        <v>621</v>
      </c>
      <c r="C12" t="s">
        <v>557</v>
      </c>
      <c r="D12" t="s">
        <v>754</v>
      </c>
      <c r="E12" t="s">
        <v>771</v>
      </c>
    </row>
    <row r="13" spans="1:5" x14ac:dyDescent="0.25">
      <c r="A13" t="s">
        <v>452</v>
      </c>
      <c r="B13" t="s">
        <v>621</v>
      </c>
      <c r="C13" t="s">
        <v>558</v>
      </c>
      <c r="D13" t="s">
        <v>754</v>
      </c>
      <c r="E13" t="s">
        <v>771</v>
      </c>
    </row>
    <row r="14" spans="1:5" x14ac:dyDescent="0.25">
      <c r="A14" t="s">
        <v>366</v>
      </c>
      <c r="B14" t="s">
        <v>621</v>
      </c>
      <c r="C14" t="s">
        <v>559</v>
      </c>
      <c r="D14" t="s">
        <v>754</v>
      </c>
      <c r="E14" t="s">
        <v>771</v>
      </c>
    </row>
    <row r="15" spans="1:5" x14ac:dyDescent="0.25">
      <c r="A15" t="s">
        <v>411</v>
      </c>
      <c r="B15" t="s">
        <v>621</v>
      </c>
      <c r="C15" t="s">
        <v>560</v>
      </c>
      <c r="D15" t="s">
        <v>754</v>
      </c>
      <c r="E15" t="s">
        <v>771</v>
      </c>
    </row>
    <row r="16" spans="1:5" x14ac:dyDescent="0.25">
      <c r="A16" t="s">
        <v>364</v>
      </c>
      <c r="B16" t="s">
        <v>621</v>
      </c>
      <c r="C16" t="s">
        <v>561</v>
      </c>
      <c r="D16" t="s">
        <v>754</v>
      </c>
      <c r="E16" t="s">
        <v>771</v>
      </c>
    </row>
    <row r="17" spans="1:5" x14ac:dyDescent="0.25">
      <c r="A17" t="s">
        <v>367</v>
      </c>
      <c r="B17" t="s">
        <v>621</v>
      </c>
      <c r="C17" t="s">
        <v>562</v>
      </c>
      <c r="D17" t="s">
        <v>754</v>
      </c>
      <c r="E17" t="s">
        <v>771</v>
      </c>
    </row>
    <row r="18" spans="1:5" x14ac:dyDescent="0.25">
      <c r="A18" t="s">
        <v>450</v>
      </c>
      <c r="B18" t="s">
        <v>621</v>
      </c>
      <c r="C18" t="s">
        <v>563</v>
      </c>
      <c r="D18" t="s">
        <v>754</v>
      </c>
      <c r="E18" t="s">
        <v>771</v>
      </c>
    </row>
    <row r="19" spans="1:5" x14ac:dyDescent="0.25">
      <c r="A19" t="s">
        <v>453</v>
      </c>
      <c r="B19" t="s">
        <v>621</v>
      </c>
      <c r="C19" t="s">
        <v>564</v>
      </c>
      <c r="D19" t="s">
        <v>754</v>
      </c>
      <c r="E19" t="s">
        <v>771</v>
      </c>
    </row>
    <row r="20" spans="1:5" x14ac:dyDescent="0.25">
      <c r="A20" t="s">
        <v>439</v>
      </c>
      <c r="B20" t="s">
        <v>621</v>
      </c>
      <c r="C20" t="s">
        <v>564</v>
      </c>
      <c r="D20" t="s">
        <v>754</v>
      </c>
      <c r="E20" t="s">
        <v>771</v>
      </c>
    </row>
    <row r="21" spans="1:5" x14ac:dyDescent="0.25">
      <c r="A21" t="s">
        <v>436</v>
      </c>
      <c r="B21" t="s">
        <v>621</v>
      </c>
      <c r="C21" t="s">
        <v>565</v>
      </c>
      <c r="D21" t="s">
        <v>754</v>
      </c>
      <c r="E21" t="s">
        <v>771</v>
      </c>
    </row>
    <row r="22" spans="1:5" x14ac:dyDescent="0.25">
      <c r="A22" t="s">
        <v>435</v>
      </c>
      <c r="B22" t="s">
        <v>621</v>
      </c>
      <c r="C22" t="s">
        <v>566</v>
      </c>
      <c r="D22" t="s">
        <v>754</v>
      </c>
      <c r="E22" t="s">
        <v>771</v>
      </c>
    </row>
    <row r="23" spans="1:5" x14ac:dyDescent="0.25">
      <c r="A23" t="s">
        <v>429</v>
      </c>
      <c r="B23" t="s">
        <v>621</v>
      </c>
      <c r="C23" t="s">
        <v>567</v>
      </c>
      <c r="D23" t="s">
        <v>754</v>
      </c>
      <c r="E23" t="s">
        <v>771</v>
      </c>
    </row>
    <row r="24" spans="1:5" x14ac:dyDescent="0.25">
      <c r="A24" t="s">
        <v>623</v>
      </c>
      <c r="B24" t="s">
        <v>621</v>
      </c>
      <c r="C24" t="s">
        <v>568</v>
      </c>
      <c r="D24" t="s">
        <v>754</v>
      </c>
      <c r="E24" t="s">
        <v>771</v>
      </c>
    </row>
    <row r="25" spans="1:5" x14ac:dyDescent="0.25">
      <c r="A25" t="s">
        <v>404</v>
      </c>
      <c r="B25" t="s">
        <v>621</v>
      </c>
      <c r="C25" t="s">
        <v>569</v>
      </c>
      <c r="D25" t="s">
        <v>754</v>
      </c>
      <c r="E25" t="s">
        <v>771</v>
      </c>
    </row>
    <row r="26" spans="1:5" x14ac:dyDescent="0.25">
      <c r="A26" t="s">
        <v>342</v>
      </c>
      <c r="B26" t="s">
        <v>621</v>
      </c>
      <c r="C26" t="s">
        <v>570</v>
      </c>
      <c r="D26" t="s">
        <v>754</v>
      </c>
      <c r="E26" t="s">
        <v>771</v>
      </c>
    </row>
    <row r="27" spans="1:5" x14ac:dyDescent="0.25">
      <c r="A27" t="s">
        <v>338</v>
      </c>
      <c r="B27" t="s">
        <v>621</v>
      </c>
      <c r="C27" t="s">
        <v>571</v>
      </c>
      <c r="D27" t="s">
        <v>754</v>
      </c>
      <c r="E27" t="s">
        <v>771</v>
      </c>
    </row>
    <row r="28" spans="1:5" x14ac:dyDescent="0.25">
      <c r="A28" t="s">
        <v>437</v>
      </c>
      <c r="B28" t="s">
        <v>621</v>
      </c>
      <c r="C28" t="s">
        <v>572</v>
      </c>
      <c r="D28" t="s">
        <v>754</v>
      </c>
      <c r="E28" t="s">
        <v>771</v>
      </c>
    </row>
    <row r="29" spans="1:5" x14ac:dyDescent="0.25">
      <c r="A29" t="s">
        <v>442</v>
      </c>
      <c r="B29" t="s">
        <v>621</v>
      </c>
      <c r="C29" t="s">
        <v>573</v>
      </c>
      <c r="D29" t="s">
        <v>754</v>
      </c>
      <c r="E29" t="s">
        <v>771</v>
      </c>
    </row>
    <row r="30" spans="1:5" x14ac:dyDescent="0.25">
      <c r="A30" t="s">
        <v>357</v>
      </c>
      <c r="B30" t="s">
        <v>621</v>
      </c>
      <c r="C30" t="s">
        <v>574</v>
      </c>
      <c r="D30" t="s">
        <v>754</v>
      </c>
      <c r="E30" t="s">
        <v>771</v>
      </c>
    </row>
    <row r="31" spans="1:5" x14ac:dyDescent="0.25">
      <c r="A31" t="s">
        <v>410</v>
      </c>
      <c r="B31" t="s">
        <v>621</v>
      </c>
      <c r="C31" t="s">
        <v>575</v>
      </c>
      <c r="D31" t="s">
        <v>754</v>
      </c>
      <c r="E31" t="s">
        <v>771</v>
      </c>
    </row>
    <row r="32" spans="1:5" x14ac:dyDescent="0.25">
      <c r="A32" t="s">
        <v>448</v>
      </c>
      <c r="B32" t="s">
        <v>621</v>
      </c>
      <c r="C32" t="s">
        <v>576</v>
      </c>
      <c r="D32" t="s">
        <v>754</v>
      </c>
      <c r="E32" t="s">
        <v>771</v>
      </c>
    </row>
    <row r="33" spans="1:5" x14ac:dyDescent="0.25">
      <c r="A33" t="s">
        <v>341</v>
      </c>
      <c r="B33" t="s">
        <v>621</v>
      </c>
      <c r="C33" t="s">
        <v>577</v>
      </c>
      <c r="D33" t="s">
        <v>754</v>
      </c>
      <c r="E33" t="s">
        <v>771</v>
      </c>
    </row>
    <row r="34" spans="1:5" x14ac:dyDescent="0.25">
      <c r="A34" t="s">
        <v>345</v>
      </c>
      <c r="B34" t="s">
        <v>621</v>
      </c>
      <c r="C34" t="s">
        <v>578</v>
      </c>
      <c r="D34" t="s">
        <v>754</v>
      </c>
      <c r="E34" t="s">
        <v>771</v>
      </c>
    </row>
    <row r="35" spans="1:5" x14ac:dyDescent="0.25">
      <c r="A35" t="s">
        <v>356</v>
      </c>
      <c r="B35" t="s">
        <v>621</v>
      </c>
      <c r="C35" t="s">
        <v>579</v>
      </c>
      <c r="D35" t="s">
        <v>754</v>
      </c>
      <c r="E35" t="s">
        <v>771</v>
      </c>
    </row>
    <row r="36" spans="1:5" x14ac:dyDescent="0.25">
      <c r="A36" t="s">
        <v>355</v>
      </c>
      <c r="B36" t="s">
        <v>621</v>
      </c>
      <c r="C36" t="s">
        <v>580</v>
      </c>
      <c r="D36" t="s">
        <v>754</v>
      </c>
      <c r="E36" t="s">
        <v>771</v>
      </c>
    </row>
    <row r="37" spans="1:5" x14ac:dyDescent="0.25">
      <c r="A37" t="s">
        <v>344</v>
      </c>
      <c r="B37" t="s">
        <v>621</v>
      </c>
      <c r="C37" t="s">
        <v>581</v>
      </c>
      <c r="D37" t="s">
        <v>754</v>
      </c>
      <c r="E37" t="s">
        <v>771</v>
      </c>
    </row>
    <row r="38" spans="1:5" x14ac:dyDescent="0.25">
      <c r="A38" t="s">
        <v>358</v>
      </c>
      <c r="B38" t="s">
        <v>621</v>
      </c>
      <c r="C38" t="s">
        <v>582</v>
      </c>
      <c r="D38" t="s">
        <v>754</v>
      </c>
      <c r="E38" t="s">
        <v>771</v>
      </c>
    </row>
    <row r="39" spans="1:5" x14ac:dyDescent="0.25">
      <c r="A39" t="s">
        <v>441</v>
      </c>
      <c r="B39" t="s">
        <v>621</v>
      </c>
      <c r="C39" t="s">
        <v>583</v>
      </c>
      <c r="D39" t="s">
        <v>754</v>
      </c>
      <c r="E39" t="s">
        <v>771</v>
      </c>
    </row>
    <row r="40" spans="1:5" x14ac:dyDescent="0.25">
      <c r="A40" t="s">
        <v>419</v>
      </c>
      <c r="B40" t="s">
        <v>621</v>
      </c>
      <c r="C40" t="s">
        <v>584</v>
      </c>
      <c r="D40" t="s">
        <v>754</v>
      </c>
      <c r="E40" t="s">
        <v>771</v>
      </c>
    </row>
    <row r="41" spans="1:5" x14ac:dyDescent="0.25">
      <c r="A41" t="s">
        <v>416</v>
      </c>
      <c r="B41" t="s">
        <v>621</v>
      </c>
      <c r="C41" t="s">
        <v>585</v>
      </c>
      <c r="D41" t="s">
        <v>754</v>
      </c>
      <c r="E41" t="s">
        <v>771</v>
      </c>
    </row>
    <row r="42" spans="1:5" x14ac:dyDescent="0.25">
      <c r="A42" t="s">
        <v>361</v>
      </c>
      <c r="B42" t="s">
        <v>621</v>
      </c>
      <c r="C42" t="s">
        <v>586</v>
      </c>
      <c r="D42" t="s">
        <v>754</v>
      </c>
      <c r="E42" t="s">
        <v>771</v>
      </c>
    </row>
    <row r="43" spans="1:5" x14ac:dyDescent="0.25">
      <c r="A43" t="s">
        <v>413</v>
      </c>
      <c r="B43" t="s">
        <v>621</v>
      </c>
      <c r="C43" t="s">
        <v>587</v>
      </c>
      <c r="D43" t="s">
        <v>754</v>
      </c>
      <c r="E43" t="s">
        <v>771</v>
      </c>
    </row>
    <row r="44" spans="1:5" x14ac:dyDescent="0.25">
      <c r="A44" t="s">
        <v>414</v>
      </c>
      <c r="B44" t="s">
        <v>621</v>
      </c>
      <c r="C44" t="s">
        <v>588</v>
      </c>
      <c r="D44" t="s">
        <v>754</v>
      </c>
      <c r="E44" t="s">
        <v>771</v>
      </c>
    </row>
    <row r="45" spans="1:5" x14ac:dyDescent="0.25">
      <c r="A45" t="s">
        <v>418</v>
      </c>
      <c r="B45" t="s">
        <v>621</v>
      </c>
      <c r="C45" t="s">
        <v>589</v>
      </c>
      <c r="D45" t="s">
        <v>754</v>
      </c>
      <c r="E45" t="s">
        <v>771</v>
      </c>
    </row>
    <row r="46" spans="1:5" x14ac:dyDescent="0.25">
      <c r="A46" t="s">
        <v>446</v>
      </c>
      <c r="B46" t="s">
        <v>621</v>
      </c>
      <c r="C46" t="s">
        <v>590</v>
      </c>
      <c r="D46" t="s">
        <v>754</v>
      </c>
      <c r="E46" t="s">
        <v>771</v>
      </c>
    </row>
    <row r="47" spans="1:5" x14ac:dyDescent="0.25">
      <c r="A47" t="s">
        <v>421</v>
      </c>
      <c r="B47" t="s">
        <v>621</v>
      </c>
      <c r="C47" t="s">
        <v>591</v>
      </c>
      <c r="D47" t="s">
        <v>754</v>
      </c>
      <c r="E47" t="s">
        <v>771</v>
      </c>
    </row>
    <row r="48" spans="1:5" x14ac:dyDescent="0.25">
      <c r="A48" t="s">
        <v>422</v>
      </c>
      <c r="B48" t="s">
        <v>621</v>
      </c>
      <c r="C48" t="s">
        <v>592</v>
      </c>
      <c r="D48" t="s">
        <v>754</v>
      </c>
      <c r="E48" t="s">
        <v>771</v>
      </c>
    </row>
    <row r="49" spans="1:5" x14ac:dyDescent="0.25">
      <c r="A49" t="s">
        <v>423</v>
      </c>
      <c r="B49" t="s">
        <v>621</v>
      </c>
      <c r="C49" t="s">
        <v>593</v>
      </c>
      <c r="D49" t="s">
        <v>754</v>
      </c>
      <c r="E49" t="s">
        <v>771</v>
      </c>
    </row>
    <row r="50" spans="1:5" x14ac:dyDescent="0.25">
      <c r="A50" t="s">
        <v>420</v>
      </c>
      <c r="B50" t="s">
        <v>621</v>
      </c>
      <c r="C50" t="s">
        <v>594</v>
      </c>
      <c r="D50" t="s">
        <v>754</v>
      </c>
      <c r="E50" t="s">
        <v>771</v>
      </c>
    </row>
    <row r="51" spans="1:5" x14ac:dyDescent="0.25">
      <c r="A51" t="s">
        <v>339</v>
      </c>
      <c r="B51" t="s">
        <v>621</v>
      </c>
      <c r="C51" t="s">
        <v>595</v>
      </c>
      <c r="D51" t="s">
        <v>754</v>
      </c>
      <c r="E51" t="s">
        <v>771</v>
      </c>
    </row>
    <row r="52" spans="1:5" x14ac:dyDescent="0.25">
      <c r="A52" t="s">
        <v>296</v>
      </c>
      <c r="B52" t="s">
        <v>621</v>
      </c>
      <c r="C52" t="s">
        <v>596</v>
      </c>
      <c r="D52" t="s">
        <v>754</v>
      </c>
      <c r="E52" t="s">
        <v>771</v>
      </c>
    </row>
    <row r="53" spans="1:5" x14ac:dyDescent="0.25">
      <c r="A53" t="s">
        <v>297</v>
      </c>
      <c r="B53" t="s">
        <v>621</v>
      </c>
      <c r="C53" t="s">
        <v>597</v>
      </c>
      <c r="D53" t="s">
        <v>754</v>
      </c>
      <c r="E53" t="s">
        <v>771</v>
      </c>
    </row>
    <row r="54" spans="1:5" x14ac:dyDescent="0.25">
      <c r="A54" t="s">
        <v>360</v>
      </c>
      <c r="B54" t="s">
        <v>621</v>
      </c>
      <c r="C54" t="s">
        <v>598</v>
      </c>
      <c r="D54" t="s">
        <v>754</v>
      </c>
      <c r="E54" t="s">
        <v>771</v>
      </c>
    </row>
    <row r="55" spans="1:5" x14ac:dyDescent="0.25">
      <c r="A55" t="s">
        <v>359</v>
      </c>
      <c r="B55" t="s">
        <v>621</v>
      </c>
      <c r="C55" t="s">
        <v>599</v>
      </c>
      <c r="D55" t="s">
        <v>754</v>
      </c>
      <c r="E55" t="s">
        <v>771</v>
      </c>
    </row>
    <row r="56" spans="1:5" x14ac:dyDescent="0.25">
      <c r="A56" t="s">
        <v>363</v>
      </c>
      <c r="B56" t="s">
        <v>621</v>
      </c>
      <c r="C56" t="s">
        <v>600</v>
      </c>
      <c r="D56" t="s">
        <v>754</v>
      </c>
      <c r="E56" t="s">
        <v>771</v>
      </c>
    </row>
    <row r="57" spans="1:5" x14ac:dyDescent="0.25">
      <c r="A57" t="s">
        <v>417</v>
      </c>
      <c r="B57" t="s">
        <v>621</v>
      </c>
      <c r="C57" t="s">
        <v>601</v>
      </c>
      <c r="D57" t="s">
        <v>754</v>
      </c>
      <c r="E57" t="s">
        <v>771</v>
      </c>
    </row>
    <row r="58" spans="1:5" x14ac:dyDescent="0.25">
      <c r="A58" t="s">
        <v>408</v>
      </c>
      <c r="B58" t="s">
        <v>621</v>
      </c>
      <c r="C58" t="s">
        <v>602</v>
      </c>
      <c r="D58" t="s">
        <v>754</v>
      </c>
      <c r="E58" t="s">
        <v>771</v>
      </c>
    </row>
    <row r="59" spans="1:5" x14ac:dyDescent="0.25">
      <c r="A59" t="s">
        <v>415</v>
      </c>
      <c r="B59" t="s">
        <v>621</v>
      </c>
      <c r="C59" t="s">
        <v>603</v>
      </c>
      <c r="D59" t="s">
        <v>754</v>
      </c>
      <c r="E59" t="s">
        <v>771</v>
      </c>
    </row>
    <row r="60" spans="1:5" x14ac:dyDescent="0.25">
      <c r="A60" t="s">
        <v>365</v>
      </c>
      <c r="B60" t="s">
        <v>621</v>
      </c>
      <c r="C60" t="s">
        <v>604</v>
      </c>
      <c r="D60" t="s">
        <v>754</v>
      </c>
      <c r="E60" t="s">
        <v>771</v>
      </c>
    </row>
    <row r="61" spans="1:5" x14ac:dyDescent="0.25">
      <c r="A61" t="s">
        <v>624</v>
      </c>
      <c r="B61" t="s">
        <v>621</v>
      </c>
      <c r="C61" t="s">
        <v>605</v>
      </c>
      <c r="D61" t="s">
        <v>754</v>
      </c>
      <c r="E61" t="s">
        <v>771</v>
      </c>
    </row>
    <row r="62" spans="1:5" x14ac:dyDescent="0.25">
      <c r="A62" t="s">
        <v>362</v>
      </c>
      <c r="B62" t="s">
        <v>621</v>
      </c>
      <c r="C62" t="s">
        <v>606</v>
      </c>
      <c r="D62" t="s">
        <v>754</v>
      </c>
      <c r="E62" t="s">
        <v>771</v>
      </c>
    </row>
    <row r="63" spans="1:5" x14ac:dyDescent="0.25">
      <c r="A63" t="s">
        <v>402</v>
      </c>
      <c r="B63" t="s">
        <v>621</v>
      </c>
      <c r="C63" t="s">
        <v>607</v>
      </c>
      <c r="D63" t="s">
        <v>754</v>
      </c>
      <c r="E63" t="s">
        <v>771</v>
      </c>
    </row>
    <row r="64" spans="1:5" x14ac:dyDescent="0.25">
      <c r="A64" t="s">
        <v>444</v>
      </c>
      <c r="B64" t="s">
        <v>621</v>
      </c>
      <c r="C64" t="s">
        <v>608</v>
      </c>
      <c r="D64" t="s">
        <v>754</v>
      </c>
      <c r="E64" t="s">
        <v>771</v>
      </c>
    </row>
    <row r="65" spans="1:5" x14ac:dyDescent="0.25">
      <c r="A65" t="s">
        <v>430</v>
      </c>
      <c r="B65" t="s">
        <v>621</v>
      </c>
      <c r="C65" t="s">
        <v>609</v>
      </c>
      <c r="D65" t="s">
        <v>754</v>
      </c>
      <c r="E65" t="s">
        <v>771</v>
      </c>
    </row>
    <row r="66" spans="1:5" x14ac:dyDescent="0.25">
      <c r="A66" t="s">
        <v>401</v>
      </c>
      <c r="B66" t="s">
        <v>621</v>
      </c>
      <c r="C66" t="s">
        <v>610</v>
      </c>
      <c r="D66" t="s">
        <v>754</v>
      </c>
      <c r="E66" t="s">
        <v>771</v>
      </c>
    </row>
    <row r="67" spans="1:5" x14ac:dyDescent="0.25">
      <c r="A67" t="s">
        <v>400</v>
      </c>
      <c r="B67" t="s">
        <v>621</v>
      </c>
      <c r="C67" t="s">
        <v>611</v>
      </c>
      <c r="D67" t="s">
        <v>754</v>
      </c>
      <c r="E67" t="s">
        <v>771</v>
      </c>
    </row>
    <row r="68" spans="1:5" x14ac:dyDescent="0.25">
      <c r="A68" t="s">
        <v>407</v>
      </c>
      <c r="B68" t="s">
        <v>621</v>
      </c>
      <c r="C68" t="s">
        <v>612</v>
      </c>
      <c r="D68" t="s">
        <v>754</v>
      </c>
      <c r="E68" t="s">
        <v>771</v>
      </c>
    </row>
    <row r="69" spans="1:5" x14ac:dyDescent="0.25">
      <c r="A69" t="s">
        <v>340</v>
      </c>
      <c r="B69" t="s">
        <v>621</v>
      </c>
      <c r="C69" t="s">
        <v>613</v>
      </c>
      <c r="D69" t="s">
        <v>754</v>
      </c>
      <c r="E69" t="s">
        <v>771</v>
      </c>
    </row>
    <row r="70" spans="1:5" x14ac:dyDescent="0.25">
      <c r="A70" t="s">
        <v>391</v>
      </c>
      <c r="B70" t="s">
        <v>621</v>
      </c>
      <c r="C70" t="s">
        <v>614</v>
      </c>
      <c r="D70" t="s">
        <v>754</v>
      </c>
      <c r="E70" t="s">
        <v>771</v>
      </c>
    </row>
    <row r="71" spans="1:5" x14ac:dyDescent="0.25">
      <c r="A71" t="s">
        <v>405</v>
      </c>
      <c r="B71" t="s">
        <v>621</v>
      </c>
      <c r="C71" t="s">
        <v>615</v>
      </c>
      <c r="D71" t="s">
        <v>754</v>
      </c>
      <c r="E71" t="s">
        <v>771</v>
      </c>
    </row>
    <row r="72" spans="1:5" x14ac:dyDescent="0.25">
      <c r="A72" t="s">
        <v>428</v>
      </c>
      <c r="B72" t="s">
        <v>621</v>
      </c>
      <c r="C72" t="s">
        <v>616</v>
      </c>
      <c r="D72" t="s">
        <v>754</v>
      </c>
      <c r="E72" t="s">
        <v>771</v>
      </c>
    </row>
    <row r="73" spans="1:5" x14ac:dyDescent="0.25">
      <c r="A73" t="s">
        <v>449</v>
      </c>
      <c r="B73" t="s">
        <v>318</v>
      </c>
      <c r="C73" t="s">
        <v>788</v>
      </c>
      <c r="D73" t="s">
        <v>754</v>
      </c>
      <c r="E73" t="s">
        <v>881</v>
      </c>
    </row>
    <row r="74" spans="1:5" x14ac:dyDescent="0.25">
      <c r="A74" t="s">
        <v>511</v>
      </c>
      <c r="B74" t="s">
        <v>318</v>
      </c>
      <c r="C74" t="s">
        <v>789</v>
      </c>
      <c r="D74" t="s">
        <v>754</v>
      </c>
      <c r="E74" t="s">
        <v>881</v>
      </c>
    </row>
    <row r="75" spans="1:5" x14ac:dyDescent="0.25">
      <c r="A75" t="s">
        <v>510</v>
      </c>
      <c r="B75" t="s">
        <v>318</v>
      </c>
      <c r="C75" t="s">
        <v>790</v>
      </c>
      <c r="D75" t="s">
        <v>754</v>
      </c>
      <c r="E75" t="s">
        <v>881</v>
      </c>
    </row>
    <row r="76" spans="1:5" x14ac:dyDescent="0.25">
      <c r="A76" t="s">
        <v>515</v>
      </c>
      <c r="B76" t="s">
        <v>318</v>
      </c>
      <c r="C76" t="s">
        <v>856</v>
      </c>
      <c r="D76" t="s">
        <v>857</v>
      </c>
      <c r="E76" t="s">
        <v>881</v>
      </c>
    </row>
    <row r="77" spans="1:5" x14ac:dyDescent="0.25">
      <c r="A77" t="s">
        <v>513</v>
      </c>
      <c r="B77" t="s">
        <v>318</v>
      </c>
      <c r="C77" t="s">
        <v>858</v>
      </c>
      <c r="D77" t="s">
        <v>857</v>
      </c>
      <c r="E77" t="s">
        <v>881</v>
      </c>
    </row>
    <row r="78" spans="1:5" x14ac:dyDescent="0.25">
      <c r="A78" t="s">
        <v>540</v>
      </c>
      <c r="B78" t="s">
        <v>318</v>
      </c>
      <c r="C78" t="s">
        <v>859</v>
      </c>
      <c r="D78" t="s">
        <v>857</v>
      </c>
      <c r="E78" t="s">
        <v>881</v>
      </c>
    </row>
    <row r="79" spans="1:5" x14ac:dyDescent="0.25">
      <c r="A79" t="s">
        <v>477</v>
      </c>
      <c r="B79" t="s">
        <v>318</v>
      </c>
      <c r="C79" t="s">
        <v>860</v>
      </c>
      <c r="D79" t="s">
        <v>857</v>
      </c>
      <c r="E79" t="s">
        <v>885</v>
      </c>
    </row>
    <row r="80" spans="1:5" x14ac:dyDescent="0.25">
      <c r="A80" t="s">
        <v>483</v>
      </c>
      <c r="B80" t="s">
        <v>318</v>
      </c>
      <c r="C80" t="s">
        <v>861</v>
      </c>
      <c r="D80" t="s">
        <v>857</v>
      </c>
      <c r="E80" t="s">
        <v>885</v>
      </c>
    </row>
    <row r="81" spans="1:5" x14ac:dyDescent="0.25">
      <c r="A81" t="s">
        <v>478</v>
      </c>
      <c r="B81" t="s">
        <v>318</v>
      </c>
      <c r="C81" t="s">
        <v>862</v>
      </c>
      <c r="D81" t="s">
        <v>857</v>
      </c>
      <c r="E81" t="s">
        <v>885</v>
      </c>
    </row>
    <row r="82" spans="1:5" x14ac:dyDescent="0.25">
      <c r="A82" t="s">
        <v>479</v>
      </c>
      <c r="B82" t="s">
        <v>318</v>
      </c>
      <c r="C82" t="s">
        <v>863</v>
      </c>
      <c r="D82" t="s">
        <v>857</v>
      </c>
      <c r="E82" t="s">
        <v>885</v>
      </c>
    </row>
    <row r="83" spans="1:5" x14ac:dyDescent="0.25">
      <c r="A83" t="s">
        <v>480</v>
      </c>
      <c r="B83" t="s">
        <v>318</v>
      </c>
      <c r="C83" t="s">
        <v>864</v>
      </c>
      <c r="D83" t="s">
        <v>857</v>
      </c>
      <c r="E83" t="s">
        <v>885</v>
      </c>
    </row>
    <row r="84" spans="1:5" x14ac:dyDescent="0.25">
      <c r="A84" t="s">
        <v>481</v>
      </c>
      <c r="B84" t="s">
        <v>318</v>
      </c>
      <c r="C84" t="s">
        <v>865</v>
      </c>
      <c r="D84" t="s">
        <v>857</v>
      </c>
      <c r="E84" t="s">
        <v>885</v>
      </c>
    </row>
    <row r="85" spans="1:5" x14ac:dyDescent="0.25">
      <c r="A85" t="s">
        <v>482</v>
      </c>
      <c r="B85" t="s">
        <v>318</v>
      </c>
      <c r="C85" t="s">
        <v>866</v>
      </c>
      <c r="D85" t="s">
        <v>857</v>
      </c>
      <c r="E85" t="s">
        <v>885</v>
      </c>
    </row>
    <row r="86" spans="1:5" x14ac:dyDescent="0.25">
      <c r="A86" t="s">
        <v>476</v>
      </c>
      <c r="B86" t="s">
        <v>318</v>
      </c>
      <c r="C86" t="s">
        <v>867</v>
      </c>
      <c r="D86" t="s">
        <v>857</v>
      </c>
      <c r="E86" t="s">
        <v>885</v>
      </c>
    </row>
    <row r="87" spans="1:5" x14ac:dyDescent="0.25">
      <c r="A87" t="s">
        <v>475</v>
      </c>
      <c r="B87" t="s">
        <v>318</v>
      </c>
      <c r="C87" t="s">
        <v>868</v>
      </c>
      <c r="D87" t="s">
        <v>857</v>
      </c>
      <c r="E87" t="s">
        <v>885</v>
      </c>
    </row>
    <row r="88" spans="1:5" x14ac:dyDescent="0.25">
      <c r="A88" t="s">
        <v>473</v>
      </c>
      <c r="B88" t="s">
        <v>318</v>
      </c>
      <c r="C88" t="s">
        <v>869</v>
      </c>
      <c r="D88" t="s">
        <v>857</v>
      </c>
      <c r="E88" t="s">
        <v>885</v>
      </c>
    </row>
    <row r="89" spans="1:5" x14ac:dyDescent="0.25">
      <c r="A89" t="s">
        <v>474</v>
      </c>
      <c r="B89" t="s">
        <v>318</v>
      </c>
      <c r="C89" t="s">
        <v>870</v>
      </c>
      <c r="D89" t="s">
        <v>857</v>
      </c>
      <c r="E89" t="s">
        <v>885</v>
      </c>
    </row>
    <row r="90" spans="1:5" x14ac:dyDescent="0.25">
      <c r="A90" t="s">
        <v>541</v>
      </c>
      <c r="B90" t="s">
        <v>318</v>
      </c>
      <c r="C90" t="s">
        <v>871</v>
      </c>
      <c r="D90" t="s">
        <v>857</v>
      </c>
      <c r="E90" t="s">
        <v>885</v>
      </c>
    </row>
    <row r="91" spans="1:5" x14ac:dyDescent="0.25">
      <c r="A91" t="s">
        <v>490</v>
      </c>
      <c r="B91" t="s">
        <v>627</v>
      </c>
      <c r="C91" t="s">
        <v>628</v>
      </c>
      <c r="D91" t="s">
        <v>626</v>
      </c>
      <c r="E91" t="s">
        <v>886</v>
      </c>
    </row>
    <row r="92" spans="1:5" x14ac:dyDescent="0.25">
      <c r="A92" t="s">
        <v>240</v>
      </c>
      <c r="B92" t="s">
        <v>627</v>
      </c>
      <c r="C92" t="s">
        <v>629</v>
      </c>
      <c r="D92" t="s">
        <v>626</v>
      </c>
      <c r="E92" t="s">
        <v>886</v>
      </c>
    </row>
    <row r="93" spans="1:5" x14ac:dyDescent="0.25">
      <c r="A93" t="s">
        <v>139</v>
      </c>
      <c r="B93" t="s">
        <v>627</v>
      </c>
      <c r="C93" t="s">
        <v>630</v>
      </c>
      <c r="D93" t="s">
        <v>626</v>
      </c>
      <c r="E93" t="s">
        <v>886</v>
      </c>
    </row>
    <row r="94" spans="1:5" x14ac:dyDescent="0.25">
      <c r="A94" t="s">
        <v>102</v>
      </c>
      <c r="B94" t="s">
        <v>627</v>
      </c>
      <c r="C94" t="s">
        <v>631</v>
      </c>
      <c r="D94" t="s">
        <v>626</v>
      </c>
      <c r="E94" t="s">
        <v>886</v>
      </c>
    </row>
    <row r="95" spans="1:5" x14ac:dyDescent="0.25">
      <c r="A95" t="s">
        <v>468</v>
      </c>
      <c r="B95" t="s">
        <v>627</v>
      </c>
      <c r="C95" t="s">
        <v>632</v>
      </c>
      <c r="D95" t="s">
        <v>626</v>
      </c>
      <c r="E95" t="s">
        <v>886</v>
      </c>
    </row>
    <row r="96" spans="1:5" x14ac:dyDescent="0.25">
      <c r="A96" t="s">
        <v>633</v>
      </c>
      <c r="B96" t="s">
        <v>621</v>
      </c>
      <c r="C96" t="s">
        <v>634</v>
      </c>
      <c r="D96" t="s">
        <v>626</v>
      </c>
      <c r="E96" t="s">
        <v>883</v>
      </c>
    </row>
    <row r="97" spans="1:5" x14ac:dyDescent="0.25">
      <c r="A97" t="s">
        <v>635</v>
      </c>
      <c r="B97" t="s">
        <v>621</v>
      </c>
      <c r="C97" t="s">
        <v>636</v>
      </c>
      <c r="D97" t="s">
        <v>626</v>
      </c>
      <c r="E97" t="s">
        <v>883</v>
      </c>
    </row>
    <row r="98" spans="1:5" x14ac:dyDescent="0.25">
      <c r="A98" t="s">
        <v>489</v>
      </c>
      <c r="B98" t="s">
        <v>627</v>
      </c>
      <c r="C98" t="s">
        <v>637</v>
      </c>
      <c r="D98" t="s">
        <v>626</v>
      </c>
      <c r="E98" t="s">
        <v>887</v>
      </c>
    </row>
    <row r="99" spans="1:5" x14ac:dyDescent="0.25">
      <c r="A99" t="s">
        <v>638</v>
      </c>
      <c r="B99" t="s">
        <v>621</v>
      </c>
      <c r="C99" t="s">
        <v>639</v>
      </c>
      <c r="D99" t="s">
        <v>626</v>
      </c>
      <c r="E99" t="s">
        <v>882</v>
      </c>
    </row>
    <row r="100" spans="1:5" x14ac:dyDescent="0.25">
      <c r="A100" t="s">
        <v>640</v>
      </c>
      <c r="B100" t="s">
        <v>627</v>
      </c>
      <c r="C100" t="s">
        <v>889</v>
      </c>
      <c r="D100" t="s">
        <v>626</v>
      </c>
      <c r="E100" t="s">
        <v>848</v>
      </c>
    </row>
    <row r="101" spans="1:5" x14ac:dyDescent="0.25">
      <c r="A101" t="s">
        <v>492</v>
      </c>
      <c r="B101" t="s">
        <v>627</v>
      </c>
      <c r="C101" t="s">
        <v>642</v>
      </c>
      <c r="D101" t="s">
        <v>626</v>
      </c>
      <c r="E101" t="s">
        <v>886</v>
      </c>
    </row>
    <row r="102" spans="1:5" x14ac:dyDescent="0.25">
      <c r="A102" t="s">
        <v>643</v>
      </c>
      <c r="B102" t="s">
        <v>627</v>
      </c>
      <c r="C102" t="s">
        <v>644</v>
      </c>
      <c r="D102" t="s">
        <v>626</v>
      </c>
      <c r="E102" t="s">
        <v>886</v>
      </c>
    </row>
    <row r="103" spans="1:5" x14ac:dyDescent="0.25">
      <c r="A103" t="s">
        <v>491</v>
      </c>
      <c r="B103" t="s">
        <v>627</v>
      </c>
      <c r="C103" t="s">
        <v>645</v>
      </c>
      <c r="D103" t="s">
        <v>626</v>
      </c>
      <c r="E103" t="s">
        <v>887</v>
      </c>
    </row>
    <row r="104" spans="1:5" x14ac:dyDescent="0.25">
      <c r="A104" t="s">
        <v>497</v>
      </c>
      <c r="B104" t="s">
        <v>627</v>
      </c>
      <c r="C104" t="s">
        <v>646</v>
      </c>
      <c r="D104" t="s">
        <v>626</v>
      </c>
      <c r="E104" t="s">
        <v>885</v>
      </c>
    </row>
    <row r="105" spans="1:5" x14ac:dyDescent="0.25">
      <c r="A105" t="s">
        <v>46</v>
      </c>
      <c r="B105" t="s">
        <v>627</v>
      </c>
      <c r="C105" t="s">
        <v>647</v>
      </c>
      <c r="D105" t="s">
        <v>626</v>
      </c>
      <c r="E105" t="s">
        <v>886</v>
      </c>
    </row>
    <row r="106" spans="1:5" x14ac:dyDescent="0.25">
      <c r="A106" t="s">
        <v>648</v>
      </c>
      <c r="B106" t="s">
        <v>621</v>
      </c>
      <c r="C106" t="s">
        <v>649</v>
      </c>
      <c r="D106" t="s">
        <v>626</v>
      </c>
      <c r="E106" t="s">
        <v>882</v>
      </c>
    </row>
    <row r="107" spans="1:5" x14ac:dyDescent="0.25">
      <c r="A107" t="s">
        <v>650</v>
      </c>
      <c r="B107" t="s">
        <v>621</v>
      </c>
      <c r="C107" t="s">
        <v>651</v>
      </c>
      <c r="D107" t="s">
        <v>626</v>
      </c>
      <c r="E107" t="s">
        <v>882</v>
      </c>
    </row>
    <row r="108" spans="1:5" x14ac:dyDescent="0.25">
      <c r="A108" t="s">
        <v>652</v>
      </c>
      <c r="B108" t="s">
        <v>621</v>
      </c>
      <c r="C108" t="s">
        <v>653</v>
      </c>
      <c r="D108" t="s">
        <v>626</v>
      </c>
      <c r="E108" t="s">
        <v>882</v>
      </c>
    </row>
    <row r="109" spans="1:5" x14ac:dyDescent="0.25">
      <c r="A109" t="s">
        <v>654</v>
      </c>
      <c r="B109" t="s">
        <v>627</v>
      </c>
      <c r="C109" t="s">
        <v>655</v>
      </c>
      <c r="D109" t="s">
        <v>626</v>
      </c>
      <c r="E109" t="s">
        <v>887</v>
      </c>
    </row>
    <row r="110" spans="1:5" x14ac:dyDescent="0.25">
      <c r="A110" t="s">
        <v>656</v>
      </c>
      <c r="B110" t="s">
        <v>627</v>
      </c>
      <c r="C110" t="s">
        <v>657</v>
      </c>
      <c r="D110" t="s">
        <v>626</v>
      </c>
      <c r="E110" t="s">
        <v>887</v>
      </c>
    </row>
    <row r="111" spans="1:5" x14ac:dyDescent="0.25">
      <c r="A111" t="s">
        <v>370</v>
      </c>
      <c r="B111" t="s">
        <v>627</v>
      </c>
      <c r="C111" t="s">
        <v>370</v>
      </c>
      <c r="D111" t="s">
        <v>626</v>
      </c>
      <c r="E111" t="s">
        <v>887</v>
      </c>
    </row>
    <row r="112" spans="1:5" x14ac:dyDescent="0.25">
      <c r="A112" t="s">
        <v>658</v>
      </c>
      <c r="B112" t="s">
        <v>318</v>
      </c>
      <c r="C112" t="s">
        <v>659</v>
      </c>
      <c r="D112" t="s">
        <v>626</v>
      </c>
      <c r="E112" t="s">
        <v>881</v>
      </c>
    </row>
    <row r="113" spans="1:5" x14ac:dyDescent="0.25">
      <c r="A113" t="s">
        <v>243</v>
      </c>
      <c r="B113" t="s">
        <v>627</v>
      </c>
      <c r="C113" t="s">
        <v>660</v>
      </c>
      <c r="D113" t="s">
        <v>626</v>
      </c>
      <c r="E113" t="s">
        <v>887</v>
      </c>
    </row>
    <row r="114" spans="1:5" x14ac:dyDescent="0.25">
      <c r="A114" t="s">
        <v>661</v>
      </c>
      <c r="B114" t="s">
        <v>621</v>
      </c>
      <c r="C114" t="s">
        <v>662</v>
      </c>
      <c r="D114" t="s">
        <v>626</v>
      </c>
      <c r="E114" t="s">
        <v>771</v>
      </c>
    </row>
    <row r="115" spans="1:5" x14ac:dyDescent="0.25">
      <c r="A115" t="s">
        <v>663</v>
      </c>
      <c r="B115" t="s">
        <v>621</v>
      </c>
      <c r="C115" t="s">
        <v>664</v>
      </c>
      <c r="D115" t="s">
        <v>626</v>
      </c>
      <c r="E115" t="s">
        <v>771</v>
      </c>
    </row>
    <row r="116" spans="1:5" x14ac:dyDescent="0.25">
      <c r="A116" t="s">
        <v>665</v>
      </c>
      <c r="B116" t="s">
        <v>621</v>
      </c>
      <c r="C116" t="s">
        <v>666</v>
      </c>
      <c r="D116" t="s">
        <v>626</v>
      </c>
      <c r="E116" t="s">
        <v>771</v>
      </c>
    </row>
    <row r="117" spans="1:5" x14ac:dyDescent="0.25">
      <c r="A117" t="s">
        <v>465</v>
      </c>
      <c r="B117" t="s">
        <v>627</v>
      </c>
      <c r="C117" t="s">
        <v>667</v>
      </c>
      <c r="D117" t="s">
        <v>626</v>
      </c>
      <c r="E117" t="s">
        <v>888</v>
      </c>
    </row>
    <row r="118" spans="1:5" x14ac:dyDescent="0.25">
      <c r="A118" t="s">
        <v>668</v>
      </c>
      <c r="B118" t="s">
        <v>621</v>
      </c>
      <c r="C118" t="s">
        <v>669</v>
      </c>
      <c r="D118" t="s">
        <v>626</v>
      </c>
      <c r="E118" t="s">
        <v>884</v>
      </c>
    </row>
    <row r="119" spans="1:5" x14ac:dyDescent="0.25">
      <c r="A119" t="s">
        <v>282</v>
      </c>
      <c r="B119" t="s">
        <v>627</v>
      </c>
      <c r="C119" t="s">
        <v>670</v>
      </c>
      <c r="D119" t="s">
        <v>626</v>
      </c>
      <c r="E119" t="s">
        <v>888</v>
      </c>
    </row>
    <row r="120" spans="1:5" x14ac:dyDescent="0.25">
      <c r="A120" t="s">
        <v>494</v>
      </c>
      <c r="B120" t="s">
        <v>627</v>
      </c>
      <c r="C120" t="s">
        <v>671</v>
      </c>
      <c r="D120" t="s">
        <v>626</v>
      </c>
      <c r="E120" t="s">
        <v>886</v>
      </c>
    </row>
    <row r="121" spans="1:5" x14ac:dyDescent="0.25">
      <c r="A121" t="s">
        <v>494</v>
      </c>
      <c r="B121" t="s">
        <v>627</v>
      </c>
      <c r="C121" t="s">
        <v>672</v>
      </c>
      <c r="D121" t="s">
        <v>626</v>
      </c>
      <c r="E121" t="s">
        <v>887</v>
      </c>
    </row>
    <row r="122" spans="1:5" x14ac:dyDescent="0.25">
      <c r="A122" t="s">
        <v>487</v>
      </c>
      <c r="B122" t="s">
        <v>318</v>
      </c>
      <c r="C122" t="s">
        <v>673</v>
      </c>
      <c r="D122" t="s">
        <v>626</v>
      </c>
      <c r="E122" t="s">
        <v>881</v>
      </c>
    </row>
    <row r="123" spans="1:5" x14ac:dyDescent="0.25">
      <c r="A123" t="s">
        <v>454</v>
      </c>
      <c r="B123" t="s">
        <v>621</v>
      </c>
      <c r="C123" t="s">
        <v>674</v>
      </c>
      <c r="D123" t="s">
        <v>626</v>
      </c>
      <c r="E123" t="s">
        <v>884</v>
      </c>
    </row>
    <row r="124" spans="1:5" x14ac:dyDescent="0.25">
      <c r="A124" t="s">
        <v>461</v>
      </c>
      <c r="B124" t="s">
        <v>621</v>
      </c>
      <c r="C124" t="s">
        <v>675</v>
      </c>
      <c r="D124" t="s">
        <v>626</v>
      </c>
      <c r="E124" t="s">
        <v>884</v>
      </c>
    </row>
    <row r="125" spans="1:5" x14ac:dyDescent="0.25">
      <c r="A125" t="s">
        <v>460</v>
      </c>
      <c r="B125" t="s">
        <v>621</v>
      </c>
      <c r="C125" t="s">
        <v>676</v>
      </c>
      <c r="D125" t="s">
        <v>626</v>
      </c>
      <c r="E125" t="s">
        <v>884</v>
      </c>
    </row>
    <row r="126" spans="1:5" x14ac:dyDescent="0.25">
      <c r="A126" t="s">
        <v>462</v>
      </c>
      <c r="B126" t="s">
        <v>621</v>
      </c>
      <c r="C126" t="s">
        <v>677</v>
      </c>
      <c r="D126" t="s">
        <v>626</v>
      </c>
      <c r="E126" t="s">
        <v>884</v>
      </c>
    </row>
    <row r="127" spans="1:5" x14ac:dyDescent="0.25">
      <c r="A127" t="s">
        <v>535</v>
      </c>
      <c r="B127" t="s">
        <v>627</v>
      </c>
      <c r="C127" t="s">
        <v>890</v>
      </c>
      <c r="D127" t="s">
        <v>626</v>
      </c>
      <c r="E127" t="s">
        <v>848</v>
      </c>
    </row>
    <row r="128" spans="1:5" x14ac:dyDescent="0.25">
      <c r="A128" t="s">
        <v>495</v>
      </c>
      <c r="B128" t="s">
        <v>627</v>
      </c>
      <c r="C128" t="s">
        <v>679</v>
      </c>
      <c r="D128" t="s">
        <v>626</v>
      </c>
      <c r="E128" t="s">
        <v>887</v>
      </c>
    </row>
    <row r="129" spans="1:5" x14ac:dyDescent="0.25">
      <c r="A129" t="s">
        <v>680</v>
      </c>
      <c r="B129" t="s">
        <v>627</v>
      </c>
      <c r="C129" t="s">
        <v>681</v>
      </c>
      <c r="D129" t="s">
        <v>626</v>
      </c>
      <c r="E129" t="s">
        <v>887</v>
      </c>
    </row>
    <row r="130" spans="1:5" x14ac:dyDescent="0.25">
      <c r="A130" t="s">
        <v>434</v>
      </c>
      <c r="B130" t="s">
        <v>627</v>
      </c>
      <c r="C130" t="s">
        <v>682</v>
      </c>
      <c r="D130" t="s">
        <v>626</v>
      </c>
      <c r="E130" t="s">
        <v>887</v>
      </c>
    </row>
    <row r="131" spans="1:5" x14ac:dyDescent="0.25">
      <c r="A131" t="s">
        <v>683</v>
      </c>
      <c r="B131" t="s">
        <v>318</v>
      </c>
      <c r="C131" t="s">
        <v>684</v>
      </c>
      <c r="D131" t="s">
        <v>626</v>
      </c>
      <c r="E131" t="s">
        <v>881</v>
      </c>
    </row>
    <row r="132" spans="1:5" x14ac:dyDescent="0.25">
      <c r="A132" t="s">
        <v>685</v>
      </c>
      <c r="B132" t="s">
        <v>627</v>
      </c>
      <c r="C132" t="s">
        <v>686</v>
      </c>
      <c r="D132" t="s">
        <v>626</v>
      </c>
      <c r="E132" t="s">
        <v>887</v>
      </c>
    </row>
    <row r="133" spans="1:5" x14ac:dyDescent="0.25">
      <c r="A133" t="s">
        <v>503</v>
      </c>
      <c r="B133" t="s">
        <v>627</v>
      </c>
      <c r="C133" t="s">
        <v>687</v>
      </c>
      <c r="D133" t="s">
        <v>626</v>
      </c>
      <c r="E133" t="s">
        <v>892</v>
      </c>
    </row>
    <row r="134" spans="1:5" x14ac:dyDescent="0.25">
      <c r="A134" t="s">
        <v>499</v>
      </c>
      <c r="B134" t="s">
        <v>318</v>
      </c>
      <c r="C134" t="s">
        <v>688</v>
      </c>
      <c r="D134" t="s">
        <v>626</v>
      </c>
      <c r="E134" t="s">
        <v>881</v>
      </c>
    </row>
    <row r="135" spans="1:5" x14ac:dyDescent="0.25">
      <c r="A135" t="s">
        <v>498</v>
      </c>
      <c r="B135" t="s">
        <v>318</v>
      </c>
      <c r="C135" t="s">
        <v>689</v>
      </c>
      <c r="D135" t="s">
        <v>626</v>
      </c>
      <c r="E135" t="s">
        <v>881</v>
      </c>
    </row>
    <row r="136" spans="1:5" x14ac:dyDescent="0.25">
      <c r="A136" t="s">
        <v>504</v>
      </c>
      <c r="B136" t="s">
        <v>627</v>
      </c>
      <c r="C136" t="s">
        <v>690</v>
      </c>
      <c r="D136" t="s">
        <v>626</v>
      </c>
      <c r="E136" t="s">
        <v>892</v>
      </c>
    </row>
    <row r="137" spans="1:5" x14ac:dyDescent="0.25">
      <c r="A137" t="s">
        <v>502</v>
      </c>
      <c r="B137" t="s">
        <v>627</v>
      </c>
      <c r="C137" t="s">
        <v>691</v>
      </c>
      <c r="D137" t="s">
        <v>626</v>
      </c>
      <c r="E137" t="s">
        <v>892</v>
      </c>
    </row>
    <row r="138" spans="1:5" x14ac:dyDescent="0.25">
      <c r="A138" t="s">
        <v>493</v>
      </c>
      <c r="B138" t="s">
        <v>627</v>
      </c>
      <c r="C138" t="s">
        <v>692</v>
      </c>
      <c r="D138" t="s">
        <v>626</v>
      </c>
      <c r="E138" t="s">
        <v>886</v>
      </c>
    </row>
    <row r="139" spans="1:5" x14ac:dyDescent="0.25">
      <c r="A139" t="s">
        <v>500</v>
      </c>
      <c r="B139" t="s">
        <v>621</v>
      </c>
      <c r="C139" t="s">
        <v>693</v>
      </c>
      <c r="D139" t="s">
        <v>626</v>
      </c>
      <c r="E139" t="s">
        <v>892</v>
      </c>
    </row>
    <row r="140" spans="1:5" x14ac:dyDescent="0.25">
      <c r="A140" t="s">
        <v>501</v>
      </c>
      <c r="B140" t="s">
        <v>621</v>
      </c>
      <c r="C140" t="s">
        <v>694</v>
      </c>
      <c r="D140" t="s">
        <v>626</v>
      </c>
      <c r="E140" t="s">
        <v>892</v>
      </c>
    </row>
    <row r="141" spans="1:5" x14ac:dyDescent="0.25">
      <c r="A141" t="s">
        <v>695</v>
      </c>
      <c r="B141" t="s">
        <v>627</v>
      </c>
      <c r="C141" t="s">
        <v>696</v>
      </c>
      <c r="D141" t="s">
        <v>626</v>
      </c>
      <c r="E141" t="s">
        <v>886</v>
      </c>
    </row>
    <row r="142" spans="1:5" x14ac:dyDescent="0.25">
      <c r="A142" t="s">
        <v>697</v>
      </c>
      <c r="B142" t="s">
        <v>621</v>
      </c>
      <c r="C142" t="s">
        <v>698</v>
      </c>
      <c r="D142" t="s">
        <v>626</v>
      </c>
      <c r="E142" t="s">
        <v>882</v>
      </c>
    </row>
    <row r="143" spans="1:5" x14ac:dyDescent="0.25">
      <c r="A143" t="s">
        <v>464</v>
      </c>
      <c r="B143" t="s">
        <v>627</v>
      </c>
      <c r="C143" t="s">
        <v>699</v>
      </c>
      <c r="D143" t="s">
        <v>626</v>
      </c>
      <c r="E143" t="s">
        <v>888</v>
      </c>
    </row>
    <row r="144" spans="1:5" x14ac:dyDescent="0.25">
      <c r="A144" t="s">
        <v>700</v>
      </c>
      <c r="B144" t="s">
        <v>621</v>
      </c>
      <c r="C144" t="s">
        <v>701</v>
      </c>
      <c r="D144" t="s">
        <v>626</v>
      </c>
      <c r="E144" t="s">
        <v>882</v>
      </c>
    </row>
    <row r="145" spans="1:5" x14ac:dyDescent="0.25">
      <c r="A145" t="s">
        <v>702</v>
      </c>
      <c r="B145" t="s">
        <v>621</v>
      </c>
      <c r="C145" t="s">
        <v>703</v>
      </c>
      <c r="D145" t="s">
        <v>626</v>
      </c>
      <c r="E145" t="s">
        <v>882</v>
      </c>
    </row>
    <row r="146" spans="1:5" x14ac:dyDescent="0.25">
      <c r="A146" t="s">
        <v>704</v>
      </c>
      <c r="B146" t="s">
        <v>621</v>
      </c>
      <c r="C146" t="s">
        <v>705</v>
      </c>
      <c r="D146" t="s">
        <v>626</v>
      </c>
      <c r="E146" t="s">
        <v>882</v>
      </c>
    </row>
    <row r="147" spans="1:5" x14ac:dyDescent="0.25">
      <c r="A147" t="s">
        <v>198</v>
      </c>
      <c r="B147" t="s">
        <v>627</v>
      </c>
      <c r="C147" t="s">
        <v>706</v>
      </c>
      <c r="D147" t="s">
        <v>626</v>
      </c>
      <c r="E147" t="s">
        <v>887</v>
      </c>
    </row>
    <row r="148" spans="1:5" x14ac:dyDescent="0.25">
      <c r="A148" t="s">
        <v>707</v>
      </c>
      <c r="B148" t="s">
        <v>627</v>
      </c>
      <c r="C148" t="s">
        <v>708</v>
      </c>
      <c r="D148" t="s">
        <v>626</v>
      </c>
      <c r="E148" t="s">
        <v>887</v>
      </c>
    </row>
    <row r="149" spans="1:5" x14ac:dyDescent="0.25">
      <c r="A149" t="s">
        <v>149</v>
      </c>
      <c r="B149" t="s">
        <v>627</v>
      </c>
      <c r="C149" t="s">
        <v>709</v>
      </c>
      <c r="D149" t="s">
        <v>626</v>
      </c>
      <c r="E149" t="s">
        <v>887</v>
      </c>
    </row>
    <row r="150" spans="1:5" x14ac:dyDescent="0.25">
      <c r="A150" t="s">
        <v>496</v>
      </c>
      <c r="B150" t="s">
        <v>627</v>
      </c>
      <c r="C150" t="s">
        <v>710</v>
      </c>
      <c r="D150" t="s">
        <v>626</v>
      </c>
      <c r="E150" t="s">
        <v>887</v>
      </c>
    </row>
    <row r="151" spans="1:5" x14ac:dyDescent="0.25">
      <c r="A151" t="s">
        <v>711</v>
      </c>
      <c r="B151" t="s">
        <v>621</v>
      </c>
      <c r="C151" t="s">
        <v>712</v>
      </c>
      <c r="D151" t="s">
        <v>626</v>
      </c>
      <c r="E151" t="s">
        <v>883</v>
      </c>
    </row>
    <row r="152" spans="1:5" x14ac:dyDescent="0.25">
      <c r="A152" t="s">
        <v>713</v>
      </c>
      <c r="B152" t="s">
        <v>621</v>
      </c>
      <c r="C152" t="s">
        <v>714</v>
      </c>
      <c r="D152" t="s">
        <v>626</v>
      </c>
      <c r="E152" t="s">
        <v>883</v>
      </c>
    </row>
    <row r="153" spans="1:5" x14ac:dyDescent="0.25">
      <c r="A153" t="s">
        <v>715</v>
      </c>
      <c r="B153" t="s">
        <v>627</v>
      </c>
      <c r="C153" t="s">
        <v>716</v>
      </c>
      <c r="D153" t="s">
        <v>626</v>
      </c>
      <c r="E153" t="s">
        <v>887</v>
      </c>
    </row>
    <row r="154" spans="1:5" x14ac:dyDescent="0.25">
      <c r="A154" t="s">
        <v>717</v>
      </c>
      <c r="B154" t="s">
        <v>627</v>
      </c>
      <c r="C154" t="s">
        <v>718</v>
      </c>
      <c r="D154" t="s">
        <v>626</v>
      </c>
      <c r="E154" t="s">
        <v>884</v>
      </c>
    </row>
    <row r="155" spans="1:5" x14ac:dyDescent="0.25">
      <c r="A155" t="s">
        <v>512</v>
      </c>
      <c r="B155" t="s">
        <v>621</v>
      </c>
      <c r="C155" t="s">
        <v>719</v>
      </c>
      <c r="D155" t="s">
        <v>626</v>
      </c>
      <c r="E155" t="s">
        <v>884</v>
      </c>
    </row>
    <row r="156" spans="1:5" x14ac:dyDescent="0.25">
      <c r="A156" t="s">
        <v>486</v>
      </c>
      <c r="B156" t="s">
        <v>621</v>
      </c>
      <c r="C156" t="s">
        <v>720</v>
      </c>
      <c r="D156" t="s">
        <v>626</v>
      </c>
      <c r="E156" t="s">
        <v>884</v>
      </c>
    </row>
    <row r="157" spans="1:5" x14ac:dyDescent="0.25">
      <c r="A157" t="s">
        <v>721</v>
      </c>
      <c r="B157" t="s">
        <v>627</v>
      </c>
      <c r="C157" t="s">
        <v>722</v>
      </c>
      <c r="D157" t="s">
        <v>626</v>
      </c>
      <c r="E157" t="s">
        <v>771</v>
      </c>
    </row>
    <row r="158" spans="1:5" x14ac:dyDescent="0.25">
      <c r="A158" t="s">
        <v>723</v>
      </c>
      <c r="B158" t="s">
        <v>627</v>
      </c>
      <c r="C158" t="s">
        <v>724</v>
      </c>
      <c r="D158" t="s">
        <v>626</v>
      </c>
      <c r="E158" t="s">
        <v>884</v>
      </c>
    </row>
    <row r="159" spans="1:5" x14ac:dyDescent="0.25">
      <c r="A159" t="s">
        <v>725</v>
      </c>
      <c r="B159" t="s">
        <v>627</v>
      </c>
      <c r="C159" t="s">
        <v>726</v>
      </c>
      <c r="D159" t="s">
        <v>626</v>
      </c>
      <c r="E159" t="s">
        <v>884</v>
      </c>
    </row>
    <row r="160" spans="1:5" x14ac:dyDescent="0.25">
      <c r="A160" t="s">
        <v>727</v>
      </c>
      <c r="B160" t="s">
        <v>627</v>
      </c>
      <c r="C160" t="s">
        <v>728</v>
      </c>
      <c r="D160" t="s">
        <v>626</v>
      </c>
      <c r="E160" t="s">
        <v>884</v>
      </c>
    </row>
    <row r="161" spans="1:5" x14ac:dyDescent="0.25">
      <c r="A161" t="s">
        <v>729</v>
      </c>
      <c r="B161" t="s">
        <v>621</v>
      </c>
      <c r="C161" t="s">
        <v>730</v>
      </c>
      <c r="D161" t="s">
        <v>626</v>
      </c>
      <c r="E161" t="s">
        <v>884</v>
      </c>
    </row>
    <row r="162" spans="1:5" x14ac:dyDescent="0.25">
      <c r="A162" t="s">
        <v>731</v>
      </c>
      <c r="B162" t="s">
        <v>621</v>
      </c>
      <c r="C162" t="s">
        <v>732</v>
      </c>
      <c r="D162" t="s">
        <v>626</v>
      </c>
      <c r="E162" t="s">
        <v>884</v>
      </c>
    </row>
    <row r="163" spans="1:5" x14ac:dyDescent="0.25">
      <c r="A163" t="s">
        <v>733</v>
      </c>
      <c r="B163" t="s">
        <v>627</v>
      </c>
      <c r="C163" t="s">
        <v>734</v>
      </c>
      <c r="D163" t="s">
        <v>626</v>
      </c>
      <c r="E163" t="s">
        <v>887</v>
      </c>
    </row>
    <row r="164" spans="1:5" x14ac:dyDescent="0.25">
      <c r="A164" t="s">
        <v>735</v>
      </c>
      <c r="B164" t="s">
        <v>621</v>
      </c>
      <c r="C164" t="s">
        <v>736</v>
      </c>
      <c r="D164" t="s">
        <v>626</v>
      </c>
      <c r="E164" t="s">
        <v>884</v>
      </c>
    </row>
    <row r="165" spans="1:5" x14ac:dyDescent="0.25">
      <c r="A165" t="s">
        <v>737</v>
      </c>
      <c r="B165" t="s">
        <v>627</v>
      </c>
      <c r="C165" t="s">
        <v>738</v>
      </c>
      <c r="D165" t="s">
        <v>626</v>
      </c>
      <c r="E165" t="s">
        <v>848</v>
      </c>
    </row>
    <row r="166" spans="1:5" x14ac:dyDescent="0.25">
      <c r="A166" t="s">
        <v>739</v>
      </c>
      <c r="B166" t="s">
        <v>627</v>
      </c>
      <c r="C166" t="s">
        <v>740</v>
      </c>
      <c r="D166" t="s">
        <v>626</v>
      </c>
      <c r="E166" t="s">
        <v>771</v>
      </c>
    </row>
    <row r="167" spans="1:5" x14ac:dyDescent="0.25">
      <c r="A167" t="s">
        <v>741</v>
      </c>
      <c r="B167" t="s">
        <v>627</v>
      </c>
      <c r="C167" t="s">
        <v>742</v>
      </c>
      <c r="D167" t="s">
        <v>626</v>
      </c>
      <c r="E167" t="s">
        <v>884</v>
      </c>
    </row>
    <row r="168" spans="1:5" x14ac:dyDescent="0.25">
      <c r="A168" t="s">
        <v>743</v>
      </c>
      <c r="B168" t="s">
        <v>627</v>
      </c>
      <c r="C168" t="s">
        <v>744</v>
      </c>
      <c r="D168" t="s">
        <v>626</v>
      </c>
      <c r="E168" t="s">
        <v>884</v>
      </c>
    </row>
    <row r="169" spans="1:5" x14ac:dyDescent="0.25">
      <c r="A169" t="s">
        <v>426</v>
      </c>
      <c r="B169" t="s">
        <v>627</v>
      </c>
      <c r="C169" t="s">
        <v>745</v>
      </c>
      <c r="D169" t="s">
        <v>626</v>
      </c>
      <c r="E169" t="s">
        <v>886</v>
      </c>
    </row>
    <row r="170" spans="1:5" x14ac:dyDescent="0.25">
      <c r="A170" t="s">
        <v>488</v>
      </c>
      <c r="B170" t="s">
        <v>621</v>
      </c>
      <c r="C170" t="s">
        <v>746</v>
      </c>
      <c r="D170" t="s">
        <v>626</v>
      </c>
      <c r="E170" t="s">
        <v>884</v>
      </c>
    </row>
    <row r="171" spans="1:5" x14ac:dyDescent="0.25">
      <c r="A171" t="s">
        <v>747</v>
      </c>
      <c r="B171" t="s">
        <v>627</v>
      </c>
      <c r="C171" t="s">
        <v>748</v>
      </c>
      <c r="D171" t="s">
        <v>626</v>
      </c>
      <c r="E171" t="s">
        <v>848</v>
      </c>
    </row>
    <row r="172" spans="1:5" x14ac:dyDescent="0.25">
      <c r="A172" t="s">
        <v>749</v>
      </c>
      <c r="B172" t="s">
        <v>621</v>
      </c>
      <c r="C172" t="s">
        <v>750</v>
      </c>
      <c r="D172" t="s">
        <v>626</v>
      </c>
      <c r="E172" t="s">
        <v>883</v>
      </c>
    </row>
    <row r="173" spans="1:5" x14ac:dyDescent="0.25">
      <c r="A173" t="s">
        <v>751</v>
      </c>
      <c r="B173" t="s">
        <v>621</v>
      </c>
      <c r="C173" t="s">
        <v>752</v>
      </c>
      <c r="D173" t="s">
        <v>626</v>
      </c>
      <c r="E173" t="s">
        <v>883</v>
      </c>
    </row>
    <row r="174" spans="1:5" x14ac:dyDescent="0.25">
      <c r="A174" t="s">
        <v>431</v>
      </c>
      <c r="B174" t="s">
        <v>627</v>
      </c>
      <c r="C174" t="s">
        <v>753</v>
      </c>
      <c r="D174" t="s">
        <v>626</v>
      </c>
      <c r="E174" t="s">
        <v>886</v>
      </c>
    </row>
    <row r="175" spans="1:5" x14ac:dyDescent="0.25">
      <c r="A175" t="s">
        <v>533</v>
      </c>
      <c r="B175" t="s">
        <v>318</v>
      </c>
      <c r="C175" t="s">
        <v>851</v>
      </c>
      <c r="D175" t="s">
        <v>626</v>
      </c>
      <c r="E175" t="s">
        <v>881</v>
      </c>
    </row>
    <row r="176" spans="1:5" x14ac:dyDescent="0.25">
      <c r="A176" t="s">
        <v>374</v>
      </c>
      <c r="B176" t="s">
        <v>627</v>
      </c>
      <c r="C176" t="s">
        <v>874</v>
      </c>
      <c r="D176" t="s">
        <v>761</v>
      </c>
      <c r="E176" t="s">
        <v>848</v>
      </c>
    </row>
    <row r="177" spans="1:5" x14ac:dyDescent="0.25">
      <c r="A177" t="s">
        <v>370</v>
      </c>
      <c r="B177" t="s">
        <v>627</v>
      </c>
      <c r="C177" t="s">
        <v>891</v>
      </c>
      <c r="D177" t="s">
        <v>761</v>
      </c>
      <c r="E177" t="s">
        <v>848</v>
      </c>
    </row>
    <row r="178" spans="1:5" x14ac:dyDescent="0.25">
      <c r="A178" t="s">
        <v>382</v>
      </c>
      <c r="B178" t="s">
        <v>627</v>
      </c>
      <c r="C178" t="s">
        <v>875</v>
      </c>
      <c r="D178" t="s">
        <v>761</v>
      </c>
      <c r="E178" t="s">
        <v>848</v>
      </c>
    </row>
    <row r="179" spans="1:5" x14ac:dyDescent="0.25">
      <c r="A179" t="s">
        <v>381</v>
      </c>
      <c r="B179" t="s">
        <v>627</v>
      </c>
      <c r="C179" t="s">
        <v>644</v>
      </c>
      <c r="D179" t="s">
        <v>761</v>
      </c>
      <c r="E179" t="s">
        <v>887</v>
      </c>
    </row>
    <row r="180" spans="1:5" x14ac:dyDescent="0.25">
      <c r="A180" t="s">
        <v>380</v>
      </c>
      <c r="B180" t="s">
        <v>621</v>
      </c>
      <c r="C180" t="s">
        <v>873</v>
      </c>
      <c r="D180" t="s">
        <v>761</v>
      </c>
      <c r="E180" t="s">
        <v>881</v>
      </c>
    </row>
    <row r="181" spans="1:5" x14ac:dyDescent="0.25">
      <c r="A181" t="s">
        <v>369</v>
      </c>
      <c r="B181" t="s">
        <v>621</v>
      </c>
      <c r="C181" t="s">
        <v>876</v>
      </c>
      <c r="D181" t="s">
        <v>761</v>
      </c>
      <c r="E181" t="s">
        <v>771</v>
      </c>
    </row>
    <row r="182" spans="1:5" x14ac:dyDescent="0.25">
      <c r="A182" t="s">
        <v>378</v>
      </c>
      <c r="B182" t="s">
        <v>621</v>
      </c>
      <c r="C182" t="s">
        <v>877</v>
      </c>
      <c r="D182" t="s">
        <v>761</v>
      </c>
      <c r="E182" t="s">
        <v>771</v>
      </c>
    </row>
    <row r="183" spans="1:5" x14ac:dyDescent="0.25">
      <c r="A183" t="s">
        <v>377</v>
      </c>
      <c r="B183" t="s">
        <v>621</v>
      </c>
      <c r="C183" t="s">
        <v>760</v>
      </c>
      <c r="D183" t="s">
        <v>761</v>
      </c>
      <c r="E183" t="s">
        <v>771</v>
      </c>
    </row>
    <row r="184" spans="1:5" x14ac:dyDescent="0.25">
      <c r="A184" t="s">
        <v>376</v>
      </c>
      <c r="B184" t="s">
        <v>621</v>
      </c>
      <c r="C184" t="s">
        <v>878</v>
      </c>
      <c r="D184" t="s">
        <v>761</v>
      </c>
      <c r="E184" t="s">
        <v>771</v>
      </c>
    </row>
    <row r="185" spans="1:5" x14ac:dyDescent="0.25">
      <c r="A185" t="s">
        <v>375</v>
      </c>
      <c r="B185" t="s">
        <v>621</v>
      </c>
      <c r="C185" t="s">
        <v>758</v>
      </c>
      <c r="D185" t="s">
        <v>761</v>
      </c>
      <c r="E185" t="s">
        <v>771</v>
      </c>
    </row>
    <row r="186" spans="1:5" x14ac:dyDescent="0.25">
      <c r="A186" t="s">
        <v>373</v>
      </c>
      <c r="B186" t="s">
        <v>621</v>
      </c>
      <c r="C186" t="s">
        <v>757</v>
      </c>
      <c r="D186" t="s">
        <v>761</v>
      </c>
      <c r="E186" t="s">
        <v>771</v>
      </c>
    </row>
    <row r="187" spans="1:5" x14ac:dyDescent="0.25">
      <c r="A187" t="s">
        <v>368</v>
      </c>
      <c r="B187" t="s">
        <v>621</v>
      </c>
      <c r="C187" t="s">
        <v>755</v>
      </c>
      <c r="D187" t="s">
        <v>761</v>
      </c>
      <c r="E187" t="s">
        <v>771</v>
      </c>
    </row>
    <row r="188" spans="1:5" x14ac:dyDescent="0.25">
      <c r="A188" t="s">
        <v>372</v>
      </c>
      <c r="B188" t="s">
        <v>621</v>
      </c>
      <c r="C188" t="s">
        <v>759</v>
      </c>
      <c r="D188" t="s">
        <v>761</v>
      </c>
      <c r="E188" t="s">
        <v>771</v>
      </c>
    </row>
    <row r="189" spans="1:5" x14ac:dyDescent="0.25">
      <c r="A189" t="s">
        <v>371</v>
      </c>
      <c r="B189" t="s">
        <v>621</v>
      </c>
      <c r="C189" t="s">
        <v>756</v>
      </c>
      <c r="D189" t="s">
        <v>761</v>
      </c>
      <c r="E189" t="s">
        <v>771</v>
      </c>
    </row>
    <row r="190" spans="1:5" x14ac:dyDescent="0.25">
      <c r="A190" t="s">
        <v>379</v>
      </c>
      <c r="B190" t="s">
        <v>621</v>
      </c>
      <c r="C190" t="s">
        <v>879</v>
      </c>
      <c r="D190" t="s">
        <v>761</v>
      </c>
      <c r="E190" t="s">
        <v>885</v>
      </c>
    </row>
    <row r="191" spans="1:5" x14ac:dyDescent="0.25">
      <c r="A191" t="s">
        <v>380</v>
      </c>
      <c r="B191" t="s">
        <v>318</v>
      </c>
      <c r="C191" t="s">
        <v>873</v>
      </c>
      <c r="D191" t="s">
        <v>872</v>
      </c>
      <c r="E191" t="s">
        <v>881</v>
      </c>
    </row>
    <row r="192" spans="1:5" x14ac:dyDescent="0.25">
      <c r="A192" t="s">
        <v>11</v>
      </c>
      <c r="B192" t="s">
        <v>621</v>
      </c>
      <c r="C192" t="s">
        <v>777</v>
      </c>
      <c r="D192" t="s">
        <v>765</v>
      </c>
      <c r="E192" t="s">
        <v>771</v>
      </c>
    </row>
    <row r="193" spans="1:5" x14ac:dyDescent="0.25">
      <c r="A193" t="s">
        <v>5</v>
      </c>
      <c r="B193" t="s">
        <v>621</v>
      </c>
      <c r="C193" t="s">
        <v>778</v>
      </c>
      <c r="D193" t="s">
        <v>765</v>
      </c>
      <c r="E193" t="s">
        <v>883</v>
      </c>
    </row>
    <row r="194" spans="1:5" x14ac:dyDescent="0.25">
      <c r="A194" t="s">
        <v>10</v>
      </c>
      <c r="B194" t="s">
        <v>621</v>
      </c>
      <c r="C194" t="s">
        <v>779</v>
      </c>
      <c r="D194" t="s">
        <v>765</v>
      </c>
      <c r="E194" t="s">
        <v>771</v>
      </c>
    </row>
    <row r="195" spans="1:5" x14ac:dyDescent="0.25">
      <c r="A195" t="s">
        <v>7</v>
      </c>
      <c r="B195" t="s">
        <v>621</v>
      </c>
      <c r="C195" t="s">
        <v>780</v>
      </c>
      <c r="D195" t="s">
        <v>765</v>
      </c>
      <c r="E195" t="s">
        <v>771</v>
      </c>
    </row>
    <row r="196" spans="1:5" x14ac:dyDescent="0.25">
      <c r="A196" t="s">
        <v>32</v>
      </c>
      <c r="B196" t="s">
        <v>627</v>
      </c>
      <c r="C196" t="s">
        <v>762</v>
      </c>
      <c r="D196" t="s">
        <v>765</v>
      </c>
      <c r="E196" t="s">
        <v>885</v>
      </c>
    </row>
    <row r="197" spans="1:5" x14ac:dyDescent="0.25">
      <c r="A197" t="s">
        <v>370</v>
      </c>
      <c r="B197" t="s">
        <v>627</v>
      </c>
      <c r="C197" t="s">
        <v>370</v>
      </c>
      <c r="D197" t="s">
        <v>765</v>
      </c>
      <c r="E197" t="s">
        <v>848</v>
      </c>
    </row>
    <row r="198" spans="1:5" x14ac:dyDescent="0.25">
      <c r="A198" t="s">
        <v>15</v>
      </c>
      <c r="B198" t="s">
        <v>318</v>
      </c>
      <c r="C198" t="s">
        <v>781</v>
      </c>
      <c r="D198" t="s">
        <v>765</v>
      </c>
      <c r="E198" t="s">
        <v>881</v>
      </c>
    </row>
    <row r="199" spans="1:5" x14ac:dyDescent="0.25">
      <c r="A199" t="s">
        <v>3</v>
      </c>
      <c r="B199" t="s">
        <v>621</v>
      </c>
      <c r="C199" t="s">
        <v>763</v>
      </c>
      <c r="D199" t="s">
        <v>765</v>
      </c>
      <c r="E199" t="s">
        <v>881</v>
      </c>
    </row>
    <row r="200" spans="1:5" x14ac:dyDescent="0.25">
      <c r="A200" t="s">
        <v>4</v>
      </c>
      <c r="B200" t="s">
        <v>627</v>
      </c>
      <c r="C200" t="s">
        <v>782</v>
      </c>
      <c r="D200" t="s">
        <v>765</v>
      </c>
      <c r="E200" t="s">
        <v>848</v>
      </c>
    </row>
    <row r="201" spans="1:5" x14ac:dyDescent="0.25">
      <c r="A201" t="s">
        <v>28</v>
      </c>
      <c r="B201" t="s">
        <v>627</v>
      </c>
      <c r="C201" t="s">
        <v>644</v>
      </c>
      <c r="D201" t="s">
        <v>765</v>
      </c>
      <c r="E201" t="s">
        <v>887</v>
      </c>
    </row>
    <row r="202" spans="1:5" x14ac:dyDescent="0.25">
      <c r="A202" t="s">
        <v>6</v>
      </c>
      <c r="B202" t="s">
        <v>621</v>
      </c>
      <c r="C202" t="s">
        <v>783</v>
      </c>
      <c r="D202" t="s">
        <v>765</v>
      </c>
      <c r="E202" t="s">
        <v>771</v>
      </c>
    </row>
    <row r="203" spans="1:5" x14ac:dyDescent="0.25">
      <c r="A203" t="s">
        <v>12</v>
      </c>
      <c r="B203" t="s">
        <v>318</v>
      </c>
      <c r="C203" t="s">
        <v>784</v>
      </c>
      <c r="D203" t="s">
        <v>765</v>
      </c>
      <c r="E203" t="s">
        <v>881</v>
      </c>
    </row>
    <row r="204" spans="1:5" x14ac:dyDescent="0.25">
      <c r="A204" t="s">
        <v>14</v>
      </c>
      <c r="B204" t="s">
        <v>318</v>
      </c>
      <c r="C204" t="s">
        <v>785</v>
      </c>
      <c r="D204" t="s">
        <v>765</v>
      </c>
      <c r="E204" t="s">
        <v>881</v>
      </c>
    </row>
    <row r="205" spans="1:5" x14ac:dyDescent="0.25">
      <c r="A205" t="s">
        <v>9</v>
      </c>
      <c r="B205" t="s">
        <v>621</v>
      </c>
      <c r="C205" t="s">
        <v>786</v>
      </c>
      <c r="D205" t="s">
        <v>765</v>
      </c>
      <c r="E205" t="s">
        <v>771</v>
      </c>
    </row>
    <row r="206" spans="1:5" x14ac:dyDescent="0.25">
      <c r="A206" t="s">
        <v>374</v>
      </c>
      <c r="B206" t="s">
        <v>627</v>
      </c>
      <c r="C206" t="s">
        <v>764</v>
      </c>
      <c r="D206" t="s">
        <v>765</v>
      </c>
      <c r="E206" t="s">
        <v>848</v>
      </c>
    </row>
    <row r="207" spans="1:5" x14ac:dyDescent="0.25">
      <c r="A207" t="s">
        <v>13</v>
      </c>
      <c r="B207" t="s">
        <v>627</v>
      </c>
      <c r="C207" t="s">
        <v>787</v>
      </c>
      <c r="D207" t="s">
        <v>765</v>
      </c>
      <c r="E207" t="s">
        <v>848</v>
      </c>
    </row>
    <row r="208" spans="1:5" x14ac:dyDescent="0.25">
      <c r="A208" t="s">
        <v>2</v>
      </c>
      <c r="B208" t="s">
        <v>621</v>
      </c>
      <c r="C208" t="s">
        <v>772</v>
      </c>
      <c r="D208" t="s">
        <v>767</v>
      </c>
      <c r="E208" t="s">
        <v>546</v>
      </c>
    </row>
    <row r="209" spans="1:5" x14ac:dyDescent="0.25">
      <c r="A209" t="s">
        <v>17</v>
      </c>
      <c r="B209" t="s">
        <v>621</v>
      </c>
      <c r="C209" t="s">
        <v>766</v>
      </c>
      <c r="D209" t="s">
        <v>767</v>
      </c>
      <c r="E209" t="s">
        <v>883</v>
      </c>
    </row>
    <row r="210" spans="1:5" x14ac:dyDescent="0.25">
      <c r="A210" t="s">
        <v>27</v>
      </c>
      <c r="B210" t="s">
        <v>621</v>
      </c>
      <c r="C210" t="s">
        <v>768</v>
      </c>
      <c r="D210" t="s">
        <v>767</v>
      </c>
      <c r="E210" t="s">
        <v>883</v>
      </c>
    </row>
    <row r="211" spans="1:5" x14ac:dyDescent="0.25">
      <c r="A211" t="s">
        <v>31</v>
      </c>
      <c r="B211" t="s">
        <v>621</v>
      </c>
      <c r="C211" t="s">
        <v>769</v>
      </c>
      <c r="D211" t="s">
        <v>767</v>
      </c>
      <c r="E211" t="s">
        <v>883</v>
      </c>
    </row>
    <row r="212" spans="1:5" x14ac:dyDescent="0.25">
      <c r="A212" t="s">
        <v>34</v>
      </c>
      <c r="B212" t="s">
        <v>621</v>
      </c>
      <c r="C212" t="s">
        <v>772</v>
      </c>
      <c r="D212" t="s">
        <v>767</v>
      </c>
      <c r="E212" t="s">
        <v>546</v>
      </c>
    </row>
    <row r="213" spans="1:5" x14ac:dyDescent="0.25">
      <c r="A213" t="s">
        <v>35</v>
      </c>
      <c r="B213" t="s">
        <v>621</v>
      </c>
      <c r="C213" t="s">
        <v>768</v>
      </c>
      <c r="D213" t="s">
        <v>767</v>
      </c>
      <c r="E213" t="s">
        <v>883</v>
      </c>
    </row>
    <row r="214" spans="1:5" x14ac:dyDescent="0.25">
      <c r="A214" t="s">
        <v>37</v>
      </c>
      <c r="B214" t="s">
        <v>621</v>
      </c>
      <c r="C214" t="s">
        <v>769</v>
      </c>
      <c r="D214" t="s">
        <v>767</v>
      </c>
      <c r="E214" t="s">
        <v>883</v>
      </c>
    </row>
    <row r="215" spans="1:5" x14ac:dyDescent="0.25">
      <c r="A215" t="s">
        <v>39</v>
      </c>
      <c r="B215" t="s">
        <v>621</v>
      </c>
      <c r="C215" t="s">
        <v>766</v>
      </c>
      <c r="D215" t="s">
        <v>767</v>
      </c>
      <c r="E215" t="s">
        <v>883</v>
      </c>
    </row>
    <row r="216" spans="1:5" x14ac:dyDescent="0.25">
      <c r="A216" t="s">
        <v>45</v>
      </c>
      <c r="B216" t="s">
        <v>621</v>
      </c>
      <c r="C216" t="s">
        <v>768</v>
      </c>
      <c r="D216" t="s">
        <v>767</v>
      </c>
      <c r="E216" t="s">
        <v>883</v>
      </c>
    </row>
    <row r="217" spans="1:5" x14ac:dyDescent="0.25">
      <c r="A217" t="s">
        <v>48</v>
      </c>
      <c r="B217" t="s">
        <v>621</v>
      </c>
      <c r="C217" t="s">
        <v>769</v>
      </c>
      <c r="D217" t="s">
        <v>767</v>
      </c>
      <c r="E217" t="s">
        <v>883</v>
      </c>
    </row>
    <row r="218" spans="1:5" x14ac:dyDescent="0.25">
      <c r="A218" t="s">
        <v>50</v>
      </c>
      <c r="B218" t="s">
        <v>621</v>
      </c>
      <c r="C218" t="s">
        <v>772</v>
      </c>
      <c r="D218" t="s">
        <v>767</v>
      </c>
      <c r="E218" t="s">
        <v>546</v>
      </c>
    </row>
    <row r="219" spans="1:5" x14ac:dyDescent="0.25">
      <c r="A219" t="s">
        <v>51</v>
      </c>
      <c r="B219" t="s">
        <v>621</v>
      </c>
      <c r="C219" t="s">
        <v>766</v>
      </c>
      <c r="D219" t="s">
        <v>767</v>
      </c>
      <c r="E219" t="s">
        <v>883</v>
      </c>
    </row>
    <row r="220" spans="1:5" x14ac:dyDescent="0.25">
      <c r="A220" t="s">
        <v>53</v>
      </c>
      <c r="B220" t="s">
        <v>621</v>
      </c>
      <c r="C220" t="s">
        <v>772</v>
      </c>
      <c r="D220" t="s">
        <v>767</v>
      </c>
      <c r="E220" t="s">
        <v>546</v>
      </c>
    </row>
    <row r="221" spans="1:5" x14ac:dyDescent="0.25">
      <c r="A221" t="s">
        <v>57</v>
      </c>
      <c r="B221" t="s">
        <v>621</v>
      </c>
      <c r="C221" t="s">
        <v>769</v>
      </c>
      <c r="D221" t="s">
        <v>767</v>
      </c>
      <c r="E221" t="s">
        <v>883</v>
      </c>
    </row>
    <row r="222" spans="1:5" x14ac:dyDescent="0.25">
      <c r="A222" t="s">
        <v>58</v>
      </c>
      <c r="B222" t="s">
        <v>621</v>
      </c>
      <c r="C222" t="s">
        <v>768</v>
      </c>
      <c r="D222" t="s">
        <v>767</v>
      </c>
      <c r="E222" t="s">
        <v>883</v>
      </c>
    </row>
    <row r="223" spans="1:5" x14ac:dyDescent="0.25">
      <c r="A223" t="s">
        <v>59</v>
      </c>
      <c r="B223" t="s">
        <v>621</v>
      </c>
      <c r="C223" t="s">
        <v>766</v>
      </c>
      <c r="D223" t="s">
        <v>767</v>
      </c>
      <c r="E223" t="s">
        <v>883</v>
      </c>
    </row>
    <row r="224" spans="1:5" x14ac:dyDescent="0.25">
      <c r="A224" t="s">
        <v>62</v>
      </c>
      <c r="B224" t="s">
        <v>621</v>
      </c>
      <c r="C224" t="s">
        <v>768</v>
      </c>
      <c r="D224" t="s">
        <v>767</v>
      </c>
      <c r="E224" t="s">
        <v>883</v>
      </c>
    </row>
    <row r="225" spans="1:5" x14ac:dyDescent="0.25">
      <c r="A225" t="s">
        <v>63</v>
      </c>
      <c r="B225" t="s">
        <v>621</v>
      </c>
      <c r="C225" t="s">
        <v>766</v>
      </c>
      <c r="D225" t="s">
        <v>767</v>
      </c>
      <c r="E225" t="s">
        <v>883</v>
      </c>
    </row>
    <row r="226" spans="1:5" x14ac:dyDescent="0.25">
      <c r="A226" t="s">
        <v>64</v>
      </c>
      <c r="B226" t="s">
        <v>621</v>
      </c>
      <c r="C226" t="s">
        <v>769</v>
      </c>
      <c r="D226" t="s">
        <v>767</v>
      </c>
      <c r="E226" t="s">
        <v>883</v>
      </c>
    </row>
    <row r="227" spans="1:5" x14ac:dyDescent="0.25">
      <c r="A227" t="s">
        <v>67</v>
      </c>
      <c r="B227" t="s">
        <v>621</v>
      </c>
      <c r="C227" t="s">
        <v>772</v>
      </c>
      <c r="D227" t="s">
        <v>767</v>
      </c>
      <c r="E227" t="s">
        <v>546</v>
      </c>
    </row>
    <row r="228" spans="1:5" x14ac:dyDescent="0.25">
      <c r="A228" t="s">
        <v>72</v>
      </c>
      <c r="B228" t="s">
        <v>621</v>
      </c>
      <c r="C228" t="s">
        <v>769</v>
      </c>
      <c r="D228" t="s">
        <v>767</v>
      </c>
      <c r="E228" t="s">
        <v>883</v>
      </c>
    </row>
    <row r="229" spans="1:5" x14ac:dyDescent="0.25">
      <c r="A229" t="s">
        <v>74</v>
      </c>
      <c r="B229" t="s">
        <v>621</v>
      </c>
      <c r="C229" t="s">
        <v>766</v>
      </c>
      <c r="D229" t="s">
        <v>767</v>
      </c>
      <c r="E229" t="s">
        <v>883</v>
      </c>
    </row>
    <row r="230" spans="1:5" x14ac:dyDescent="0.25">
      <c r="A230" t="s">
        <v>75</v>
      </c>
      <c r="B230" t="s">
        <v>621</v>
      </c>
      <c r="C230" t="s">
        <v>772</v>
      </c>
      <c r="D230" t="s">
        <v>767</v>
      </c>
      <c r="E230" t="s">
        <v>546</v>
      </c>
    </row>
    <row r="231" spans="1:5" x14ac:dyDescent="0.25">
      <c r="A231" t="s">
        <v>76</v>
      </c>
      <c r="B231" t="s">
        <v>621</v>
      </c>
      <c r="C231" t="s">
        <v>768</v>
      </c>
      <c r="D231" t="s">
        <v>767</v>
      </c>
      <c r="E231" t="s">
        <v>883</v>
      </c>
    </row>
    <row r="232" spans="1:5" x14ac:dyDescent="0.25">
      <c r="A232" t="s">
        <v>77</v>
      </c>
      <c r="B232" t="s">
        <v>621</v>
      </c>
      <c r="C232" t="s">
        <v>766</v>
      </c>
      <c r="D232" t="s">
        <v>767</v>
      </c>
      <c r="E232" t="s">
        <v>883</v>
      </c>
    </row>
    <row r="233" spans="1:5" x14ac:dyDescent="0.25">
      <c r="A233" t="s">
        <v>78</v>
      </c>
      <c r="B233" t="s">
        <v>621</v>
      </c>
      <c r="C233" t="s">
        <v>768</v>
      </c>
      <c r="D233" t="s">
        <v>767</v>
      </c>
      <c r="E233" t="s">
        <v>883</v>
      </c>
    </row>
    <row r="234" spans="1:5" x14ac:dyDescent="0.25">
      <c r="A234" t="s">
        <v>82</v>
      </c>
      <c r="B234" t="s">
        <v>621</v>
      </c>
      <c r="C234" t="s">
        <v>772</v>
      </c>
      <c r="D234" t="s">
        <v>767</v>
      </c>
      <c r="E234" t="s">
        <v>546</v>
      </c>
    </row>
    <row r="235" spans="1:5" x14ac:dyDescent="0.25">
      <c r="A235" t="s">
        <v>84</v>
      </c>
      <c r="B235" t="s">
        <v>621</v>
      </c>
      <c r="C235" t="s">
        <v>769</v>
      </c>
      <c r="D235" t="s">
        <v>767</v>
      </c>
      <c r="E235" t="s">
        <v>883</v>
      </c>
    </row>
    <row r="236" spans="1:5" x14ac:dyDescent="0.25">
      <c r="A236" t="s">
        <v>85</v>
      </c>
      <c r="B236" t="s">
        <v>621</v>
      </c>
      <c r="C236" t="s">
        <v>766</v>
      </c>
      <c r="D236" t="s">
        <v>767</v>
      </c>
      <c r="E236" t="s">
        <v>883</v>
      </c>
    </row>
    <row r="237" spans="1:5" x14ac:dyDescent="0.25">
      <c r="A237" t="s">
        <v>88</v>
      </c>
      <c r="B237" t="s">
        <v>621</v>
      </c>
      <c r="C237" t="s">
        <v>772</v>
      </c>
      <c r="D237" t="s">
        <v>767</v>
      </c>
      <c r="E237" t="s">
        <v>546</v>
      </c>
    </row>
    <row r="238" spans="1:5" x14ac:dyDescent="0.25">
      <c r="A238" t="s">
        <v>89</v>
      </c>
      <c r="B238" t="s">
        <v>621</v>
      </c>
      <c r="C238" t="s">
        <v>768</v>
      </c>
      <c r="D238" t="s">
        <v>767</v>
      </c>
      <c r="E238" t="s">
        <v>883</v>
      </c>
    </row>
    <row r="239" spans="1:5" x14ac:dyDescent="0.25">
      <c r="A239" t="s">
        <v>92</v>
      </c>
      <c r="B239" t="s">
        <v>621</v>
      </c>
      <c r="C239" t="s">
        <v>769</v>
      </c>
      <c r="D239" t="s">
        <v>767</v>
      </c>
      <c r="E239" t="s">
        <v>883</v>
      </c>
    </row>
    <row r="240" spans="1:5" x14ac:dyDescent="0.25">
      <c r="A240" t="s">
        <v>94</v>
      </c>
      <c r="B240" t="s">
        <v>621</v>
      </c>
      <c r="C240" t="s">
        <v>766</v>
      </c>
      <c r="D240" t="s">
        <v>767</v>
      </c>
      <c r="E240" t="s">
        <v>883</v>
      </c>
    </row>
    <row r="241" spans="1:5" x14ac:dyDescent="0.25">
      <c r="A241" t="s">
        <v>95</v>
      </c>
      <c r="B241" t="s">
        <v>621</v>
      </c>
      <c r="C241" t="s">
        <v>769</v>
      </c>
      <c r="D241" t="s">
        <v>767</v>
      </c>
      <c r="E241" t="s">
        <v>883</v>
      </c>
    </row>
    <row r="242" spans="1:5" x14ac:dyDescent="0.25">
      <c r="A242" t="s">
        <v>99</v>
      </c>
      <c r="B242" t="s">
        <v>621</v>
      </c>
      <c r="C242" t="s">
        <v>772</v>
      </c>
      <c r="D242" t="s">
        <v>767</v>
      </c>
      <c r="E242" t="s">
        <v>546</v>
      </c>
    </row>
    <row r="243" spans="1:5" x14ac:dyDescent="0.25">
      <c r="A243" t="s">
        <v>100</v>
      </c>
      <c r="B243" t="s">
        <v>621</v>
      </c>
      <c r="C243" t="s">
        <v>768</v>
      </c>
      <c r="D243" t="s">
        <v>767</v>
      </c>
      <c r="E243" t="s">
        <v>883</v>
      </c>
    </row>
    <row r="244" spans="1:5" x14ac:dyDescent="0.25">
      <c r="A244" t="s">
        <v>103</v>
      </c>
      <c r="B244" t="s">
        <v>621</v>
      </c>
      <c r="C244" t="s">
        <v>772</v>
      </c>
      <c r="D244" t="s">
        <v>767</v>
      </c>
      <c r="E244" t="s">
        <v>546</v>
      </c>
    </row>
    <row r="245" spans="1:5" x14ac:dyDescent="0.25">
      <c r="A245" t="s">
        <v>106</v>
      </c>
      <c r="B245" t="s">
        <v>621</v>
      </c>
      <c r="C245" t="s">
        <v>766</v>
      </c>
      <c r="D245" t="s">
        <v>767</v>
      </c>
      <c r="E245" t="s">
        <v>883</v>
      </c>
    </row>
    <row r="246" spans="1:5" x14ac:dyDescent="0.25">
      <c r="A246" t="s">
        <v>108</v>
      </c>
      <c r="B246" t="s">
        <v>621</v>
      </c>
      <c r="C246" t="s">
        <v>769</v>
      </c>
      <c r="D246" t="s">
        <v>767</v>
      </c>
      <c r="E246" t="s">
        <v>883</v>
      </c>
    </row>
    <row r="247" spans="1:5" x14ac:dyDescent="0.25">
      <c r="A247" t="s">
        <v>110</v>
      </c>
      <c r="B247" t="s">
        <v>621</v>
      </c>
      <c r="C247" t="s">
        <v>768</v>
      </c>
      <c r="D247" t="s">
        <v>767</v>
      </c>
      <c r="E247" t="s">
        <v>883</v>
      </c>
    </row>
    <row r="248" spans="1:5" x14ac:dyDescent="0.25">
      <c r="A248" t="s">
        <v>112</v>
      </c>
      <c r="B248" t="s">
        <v>621</v>
      </c>
      <c r="C248" t="s">
        <v>772</v>
      </c>
      <c r="D248" t="s">
        <v>767</v>
      </c>
      <c r="E248" t="s">
        <v>546</v>
      </c>
    </row>
    <row r="249" spans="1:5" x14ac:dyDescent="0.25">
      <c r="A249" t="s">
        <v>113</v>
      </c>
      <c r="B249" t="s">
        <v>621</v>
      </c>
      <c r="C249" t="s">
        <v>769</v>
      </c>
      <c r="D249" t="s">
        <v>767</v>
      </c>
      <c r="E249" t="s">
        <v>883</v>
      </c>
    </row>
    <row r="250" spans="1:5" x14ac:dyDescent="0.25">
      <c r="A250" t="s">
        <v>114</v>
      </c>
      <c r="B250" t="s">
        <v>621</v>
      </c>
      <c r="C250" t="s">
        <v>766</v>
      </c>
      <c r="D250" t="s">
        <v>767</v>
      </c>
      <c r="E250" t="s">
        <v>883</v>
      </c>
    </row>
    <row r="251" spans="1:5" x14ac:dyDescent="0.25">
      <c r="A251" t="s">
        <v>118</v>
      </c>
      <c r="B251" t="s">
        <v>621</v>
      </c>
      <c r="C251" t="s">
        <v>768</v>
      </c>
      <c r="D251" t="s">
        <v>767</v>
      </c>
      <c r="E251" t="s">
        <v>883</v>
      </c>
    </row>
    <row r="252" spans="1:5" x14ac:dyDescent="0.25">
      <c r="A252" t="s">
        <v>121</v>
      </c>
      <c r="B252" t="s">
        <v>621</v>
      </c>
      <c r="C252" t="s">
        <v>768</v>
      </c>
      <c r="D252" t="s">
        <v>767</v>
      </c>
      <c r="E252" t="s">
        <v>883</v>
      </c>
    </row>
    <row r="253" spans="1:5" x14ac:dyDescent="0.25">
      <c r="A253" t="s">
        <v>122</v>
      </c>
      <c r="B253" t="s">
        <v>621</v>
      </c>
      <c r="C253" t="s">
        <v>766</v>
      </c>
      <c r="D253" t="s">
        <v>767</v>
      </c>
      <c r="E253" t="s">
        <v>883</v>
      </c>
    </row>
    <row r="254" spans="1:5" x14ac:dyDescent="0.25">
      <c r="A254" t="s">
        <v>123</v>
      </c>
      <c r="B254" t="s">
        <v>621</v>
      </c>
      <c r="C254" t="s">
        <v>772</v>
      </c>
      <c r="D254" t="s">
        <v>767</v>
      </c>
      <c r="E254" t="s">
        <v>546</v>
      </c>
    </row>
    <row r="255" spans="1:5" x14ac:dyDescent="0.25">
      <c r="A255" t="s">
        <v>127</v>
      </c>
      <c r="B255" t="s">
        <v>621</v>
      </c>
      <c r="C255" t="s">
        <v>769</v>
      </c>
      <c r="D255" t="s">
        <v>767</v>
      </c>
      <c r="E255" t="s">
        <v>883</v>
      </c>
    </row>
    <row r="256" spans="1:5" x14ac:dyDescent="0.25">
      <c r="A256" t="s">
        <v>129</v>
      </c>
      <c r="B256" t="s">
        <v>621</v>
      </c>
      <c r="C256" t="s">
        <v>766</v>
      </c>
      <c r="D256" t="s">
        <v>767</v>
      </c>
      <c r="E256" t="s">
        <v>883</v>
      </c>
    </row>
    <row r="257" spans="1:5" x14ac:dyDescent="0.25">
      <c r="A257" t="s">
        <v>130</v>
      </c>
      <c r="B257" t="s">
        <v>621</v>
      </c>
      <c r="C257" t="s">
        <v>768</v>
      </c>
      <c r="D257" t="s">
        <v>767</v>
      </c>
      <c r="E257" t="s">
        <v>883</v>
      </c>
    </row>
    <row r="258" spans="1:5" x14ac:dyDescent="0.25">
      <c r="A258" t="s">
        <v>131</v>
      </c>
      <c r="B258" t="s">
        <v>621</v>
      </c>
      <c r="C258" t="s">
        <v>769</v>
      </c>
      <c r="D258" t="s">
        <v>767</v>
      </c>
      <c r="E258" t="s">
        <v>883</v>
      </c>
    </row>
    <row r="259" spans="1:5" x14ac:dyDescent="0.25">
      <c r="A259" t="s">
        <v>132</v>
      </c>
      <c r="B259" t="s">
        <v>621</v>
      </c>
      <c r="C259" t="s">
        <v>772</v>
      </c>
      <c r="D259" t="s">
        <v>767</v>
      </c>
      <c r="E259" t="s">
        <v>546</v>
      </c>
    </row>
    <row r="260" spans="1:5" x14ac:dyDescent="0.25">
      <c r="A260" t="s">
        <v>144</v>
      </c>
      <c r="B260" t="s">
        <v>621</v>
      </c>
      <c r="C260" t="s">
        <v>772</v>
      </c>
      <c r="D260" t="s">
        <v>767</v>
      </c>
      <c r="E260" t="s">
        <v>546</v>
      </c>
    </row>
    <row r="261" spans="1:5" x14ac:dyDescent="0.25">
      <c r="A261" t="s">
        <v>145</v>
      </c>
      <c r="B261" t="s">
        <v>621</v>
      </c>
      <c r="C261" t="s">
        <v>768</v>
      </c>
      <c r="D261" t="s">
        <v>767</v>
      </c>
      <c r="E261" t="s">
        <v>883</v>
      </c>
    </row>
    <row r="262" spans="1:5" x14ac:dyDescent="0.25">
      <c r="A262" t="s">
        <v>146</v>
      </c>
      <c r="B262" t="s">
        <v>621</v>
      </c>
      <c r="C262" t="s">
        <v>766</v>
      </c>
      <c r="D262" t="s">
        <v>767</v>
      </c>
      <c r="E262" t="s">
        <v>883</v>
      </c>
    </row>
    <row r="263" spans="1:5" x14ac:dyDescent="0.25">
      <c r="A263" t="s">
        <v>147</v>
      </c>
      <c r="B263" t="s">
        <v>621</v>
      </c>
      <c r="C263" t="s">
        <v>769</v>
      </c>
      <c r="D263" t="s">
        <v>767</v>
      </c>
      <c r="E263" t="s">
        <v>883</v>
      </c>
    </row>
    <row r="264" spans="1:5" x14ac:dyDescent="0.25">
      <c r="A264" t="s">
        <v>154</v>
      </c>
      <c r="B264" t="s">
        <v>621</v>
      </c>
      <c r="C264" t="s">
        <v>766</v>
      </c>
      <c r="D264" t="s">
        <v>767</v>
      </c>
      <c r="E264" t="s">
        <v>883</v>
      </c>
    </row>
    <row r="265" spans="1:5" x14ac:dyDescent="0.25">
      <c r="A265" t="s">
        <v>155</v>
      </c>
      <c r="B265" t="s">
        <v>621</v>
      </c>
      <c r="C265" t="s">
        <v>769</v>
      </c>
      <c r="D265" t="s">
        <v>767</v>
      </c>
      <c r="E265" t="s">
        <v>883</v>
      </c>
    </row>
    <row r="266" spans="1:5" x14ac:dyDescent="0.25">
      <c r="A266" t="s">
        <v>156</v>
      </c>
      <c r="B266" t="s">
        <v>621</v>
      </c>
      <c r="C266" t="s">
        <v>768</v>
      </c>
      <c r="D266" t="s">
        <v>767</v>
      </c>
      <c r="E266" t="s">
        <v>883</v>
      </c>
    </row>
    <row r="267" spans="1:5" x14ac:dyDescent="0.25">
      <c r="A267" t="s">
        <v>157</v>
      </c>
      <c r="B267" t="s">
        <v>621</v>
      </c>
      <c r="C267" t="s">
        <v>772</v>
      </c>
      <c r="D267" t="s">
        <v>767</v>
      </c>
      <c r="E267" t="s">
        <v>546</v>
      </c>
    </row>
    <row r="268" spans="1:5" x14ac:dyDescent="0.25">
      <c r="A268" t="s">
        <v>162</v>
      </c>
      <c r="B268" t="s">
        <v>621</v>
      </c>
      <c r="C268" t="s">
        <v>769</v>
      </c>
      <c r="D268" t="s">
        <v>767</v>
      </c>
      <c r="E268" t="s">
        <v>883</v>
      </c>
    </row>
    <row r="269" spans="1:5" x14ac:dyDescent="0.25">
      <c r="A269" t="s">
        <v>163</v>
      </c>
      <c r="B269" t="s">
        <v>621</v>
      </c>
      <c r="C269" t="s">
        <v>766</v>
      </c>
      <c r="D269" t="s">
        <v>767</v>
      </c>
      <c r="E269" t="s">
        <v>883</v>
      </c>
    </row>
    <row r="270" spans="1:5" x14ac:dyDescent="0.25">
      <c r="A270" t="s">
        <v>164</v>
      </c>
      <c r="B270" t="s">
        <v>621</v>
      </c>
      <c r="C270" t="s">
        <v>772</v>
      </c>
      <c r="D270" t="s">
        <v>767</v>
      </c>
      <c r="E270" t="s">
        <v>546</v>
      </c>
    </row>
    <row r="271" spans="1:5" x14ac:dyDescent="0.25">
      <c r="A271" t="s">
        <v>165</v>
      </c>
      <c r="B271" t="s">
        <v>621</v>
      </c>
      <c r="C271" t="s">
        <v>768</v>
      </c>
      <c r="D271" t="s">
        <v>767</v>
      </c>
      <c r="E271" t="s">
        <v>883</v>
      </c>
    </row>
    <row r="272" spans="1:5" x14ac:dyDescent="0.25">
      <c r="A272" t="s">
        <v>170</v>
      </c>
      <c r="B272" t="s">
        <v>621</v>
      </c>
      <c r="C272" t="s">
        <v>772</v>
      </c>
      <c r="D272" t="s">
        <v>767</v>
      </c>
      <c r="E272" t="s">
        <v>546</v>
      </c>
    </row>
    <row r="273" spans="1:5" x14ac:dyDescent="0.25">
      <c r="A273" t="s">
        <v>171</v>
      </c>
      <c r="B273" t="s">
        <v>621</v>
      </c>
      <c r="C273" t="s">
        <v>766</v>
      </c>
      <c r="D273" t="s">
        <v>767</v>
      </c>
      <c r="E273" t="s">
        <v>883</v>
      </c>
    </row>
    <row r="274" spans="1:5" x14ac:dyDescent="0.25">
      <c r="A274" t="s">
        <v>172</v>
      </c>
      <c r="B274" t="s">
        <v>621</v>
      </c>
      <c r="C274" t="s">
        <v>768</v>
      </c>
      <c r="D274" t="s">
        <v>767</v>
      </c>
      <c r="E274" t="s">
        <v>883</v>
      </c>
    </row>
    <row r="275" spans="1:5" x14ac:dyDescent="0.25">
      <c r="A275" t="s">
        <v>173</v>
      </c>
      <c r="B275" t="s">
        <v>621</v>
      </c>
      <c r="C275" t="s">
        <v>769</v>
      </c>
      <c r="D275" t="s">
        <v>767</v>
      </c>
      <c r="E275" t="s">
        <v>883</v>
      </c>
    </row>
    <row r="276" spans="1:5" x14ac:dyDescent="0.25">
      <c r="A276" t="s">
        <v>178</v>
      </c>
      <c r="B276" t="s">
        <v>621</v>
      </c>
      <c r="C276" t="s">
        <v>772</v>
      </c>
      <c r="D276" t="s">
        <v>767</v>
      </c>
      <c r="E276" t="s">
        <v>546</v>
      </c>
    </row>
    <row r="277" spans="1:5" x14ac:dyDescent="0.25">
      <c r="A277" t="s">
        <v>179</v>
      </c>
      <c r="B277" t="s">
        <v>621</v>
      </c>
      <c r="C277" t="s">
        <v>769</v>
      </c>
      <c r="D277" t="s">
        <v>767</v>
      </c>
      <c r="E277" t="s">
        <v>883</v>
      </c>
    </row>
    <row r="278" spans="1:5" x14ac:dyDescent="0.25">
      <c r="A278" t="s">
        <v>180</v>
      </c>
      <c r="B278" t="s">
        <v>621</v>
      </c>
      <c r="C278" t="s">
        <v>766</v>
      </c>
      <c r="D278" t="s">
        <v>767</v>
      </c>
      <c r="E278" t="s">
        <v>883</v>
      </c>
    </row>
    <row r="279" spans="1:5" x14ac:dyDescent="0.25">
      <c r="A279" t="s">
        <v>181</v>
      </c>
      <c r="B279" t="s">
        <v>621</v>
      </c>
      <c r="C279" t="s">
        <v>768</v>
      </c>
      <c r="D279" t="s">
        <v>767</v>
      </c>
      <c r="E279" t="s">
        <v>883</v>
      </c>
    </row>
    <row r="280" spans="1:5" x14ac:dyDescent="0.25">
      <c r="A280" t="s">
        <v>186</v>
      </c>
      <c r="B280" t="s">
        <v>621</v>
      </c>
      <c r="C280" t="s">
        <v>769</v>
      </c>
      <c r="D280" t="s">
        <v>767</v>
      </c>
      <c r="E280" t="s">
        <v>883</v>
      </c>
    </row>
    <row r="281" spans="1:5" x14ac:dyDescent="0.25">
      <c r="A281" t="s">
        <v>187</v>
      </c>
      <c r="B281" t="s">
        <v>621</v>
      </c>
      <c r="C281" t="s">
        <v>768</v>
      </c>
      <c r="D281" t="s">
        <v>767</v>
      </c>
      <c r="E281" t="s">
        <v>883</v>
      </c>
    </row>
    <row r="282" spans="1:5" x14ac:dyDescent="0.25">
      <c r="A282" t="s">
        <v>188</v>
      </c>
      <c r="B282" t="s">
        <v>621</v>
      </c>
      <c r="C282" t="s">
        <v>766</v>
      </c>
      <c r="D282" t="s">
        <v>767</v>
      </c>
      <c r="E282" t="s">
        <v>883</v>
      </c>
    </row>
    <row r="283" spans="1:5" x14ac:dyDescent="0.25">
      <c r="A283" t="s">
        <v>189</v>
      </c>
      <c r="B283" t="s">
        <v>621</v>
      </c>
      <c r="C283" t="s">
        <v>772</v>
      </c>
      <c r="D283" t="s">
        <v>767</v>
      </c>
      <c r="E283" t="s">
        <v>546</v>
      </c>
    </row>
    <row r="284" spans="1:5" x14ac:dyDescent="0.25">
      <c r="A284" t="s">
        <v>194</v>
      </c>
      <c r="B284" t="s">
        <v>621</v>
      </c>
      <c r="C284" t="s">
        <v>769</v>
      </c>
      <c r="D284" t="s">
        <v>767</v>
      </c>
      <c r="E284" t="s">
        <v>883</v>
      </c>
    </row>
    <row r="285" spans="1:5" x14ac:dyDescent="0.25">
      <c r="A285" t="s">
        <v>195</v>
      </c>
      <c r="B285" t="s">
        <v>621</v>
      </c>
      <c r="C285" t="s">
        <v>768</v>
      </c>
      <c r="D285" t="s">
        <v>767</v>
      </c>
      <c r="E285" t="s">
        <v>883</v>
      </c>
    </row>
    <row r="286" spans="1:5" x14ac:dyDescent="0.25">
      <c r="A286" t="s">
        <v>196</v>
      </c>
      <c r="B286" t="s">
        <v>621</v>
      </c>
      <c r="C286" t="s">
        <v>772</v>
      </c>
      <c r="D286" t="s">
        <v>767</v>
      </c>
      <c r="E286" t="s">
        <v>546</v>
      </c>
    </row>
    <row r="287" spans="1:5" x14ac:dyDescent="0.25">
      <c r="A287" t="s">
        <v>197</v>
      </c>
      <c r="B287" t="s">
        <v>621</v>
      </c>
      <c r="C287" t="s">
        <v>766</v>
      </c>
      <c r="D287" t="s">
        <v>767</v>
      </c>
      <c r="E287" t="s">
        <v>883</v>
      </c>
    </row>
    <row r="288" spans="1:5" x14ac:dyDescent="0.25">
      <c r="A288" t="s">
        <v>204</v>
      </c>
      <c r="B288" t="s">
        <v>621</v>
      </c>
      <c r="C288" t="s">
        <v>769</v>
      </c>
      <c r="D288" t="s">
        <v>767</v>
      </c>
      <c r="E288" t="s">
        <v>883</v>
      </c>
    </row>
    <row r="289" spans="1:5" x14ac:dyDescent="0.25">
      <c r="A289" t="s">
        <v>205</v>
      </c>
      <c r="B289" t="s">
        <v>621</v>
      </c>
      <c r="C289" t="s">
        <v>766</v>
      </c>
      <c r="D289" t="s">
        <v>767</v>
      </c>
      <c r="E289" t="s">
        <v>883</v>
      </c>
    </row>
    <row r="290" spans="1:5" x14ac:dyDescent="0.25">
      <c r="A290" t="s">
        <v>206</v>
      </c>
      <c r="B290" t="s">
        <v>621</v>
      </c>
      <c r="C290" t="s">
        <v>772</v>
      </c>
      <c r="D290" t="s">
        <v>767</v>
      </c>
      <c r="E290" t="s">
        <v>546</v>
      </c>
    </row>
    <row r="291" spans="1:5" x14ac:dyDescent="0.25">
      <c r="A291" t="s">
        <v>207</v>
      </c>
      <c r="B291" t="s">
        <v>621</v>
      </c>
      <c r="C291" t="s">
        <v>768</v>
      </c>
      <c r="D291" t="s">
        <v>767</v>
      </c>
      <c r="E291" t="s">
        <v>883</v>
      </c>
    </row>
    <row r="292" spans="1:5" x14ac:dyDescent="0.25">
      <c r="A292" t="s">
        <v>212</v>
      </c>
      <c r="B292" t="s">
        <v>621</v>
      </c>
      <c r="C292" t="s">
        <v>768</v>
      </c>
      <c r="D292" t="s">
        <v>767</v>
      </c>
      <c r="E292" t="s">
        <v>883</v>
      </c>
    </row>
    <row r="293" spans="1:5" x14ac:dyDescent="0.25">
      <c r="A293" t="s">
        <v>213</v>
      </c>
      <c r="B293" t="s">
        <v>621</v>
      </c>
      <c r="C293" t="s">
        <v>766</v>
      </c>
      <c r="D293" t="s">
        <v>767</v>
      </c>
      <c r="E293" t="s">
        <v>883</v>
      </c>
    </row>
    <row r="294" spans="1:5" x14ac:dyDescent="0.25">
      <c r="A294" t="s">
        <v>214</v>
      </c>
      <c r="B294" t="s">
        <v>621</v>
      </c>
      <c r="C294" t="s">
        <v>772</v>
      </c>
      <c r="D294" t="s">
        <v>767</v>
      </c>
      <c r="E294" t="s">
        <v>546</v>
      </c>
    </row>
    <row r="295" spans="1:5" x14ac:dyDescent="0.25">
      <c r="A295" t="s">
        <v>215</v>
      </c>
      <c r="B295" t="s">
        <v>621</v>
      </c>
      <c r="C295" t="s">
        <v>769</v>
      </c>
      <c r="D295" t="s">
        <v>767</v>
      </c>
      <c r="E295" t="s">
        <v>883</v>
      </c>
    </row>
    <row r="296" spans="1:5" x14ac:dyDescent="0.25">
      <c r="A296" t="s">
        <v>220</v>
      </c>
      <c r="B296" t="s">
        <v>621</v>
      </c>
      <c r="C296" t="s">
        <v>772</v>
      </c>
      <c r="D296" t="s">
        <v>767</v>
      </c>
      <c r="E296" t="s">
        <v>546</v>
      </c>
    </row>
    <row r="297" spans="1:5" x14ac:dyDescent="0.25">
      <c r="A297" t="s">
        <v>221</v>
      </c>
      <c r="B297" t="s">
        <v>621</v>
      </c>
      <c r="C297" t="s">
        <v>766</v>
      </c>
      <c r="D297" t="s">
        <v>767</v>
      </c>
      <c r="E297" t="s">
        <v>883</v>
      </c>
    </row>
    <row r="298" spans="1:5" x14ac:dyDescent="0.25">
      <c r="A298" t="s">
        <v>222</v>
      </c>
      <c r="B298" t="s">
        <v>621</v>
      </c>
      <c r="C298" t="s">
        <v>769</v>
      </c>
      <c r="D298" t="s">
        <v>767</v>
      </c>
      <c r="E298" t="s">
        <v>883</v>
      </c>
    </row>
    <row r="299" spans="1:5" x14ac:dyDescent="0.25">
      <c r="A299" t="s">
        <v>223</v>
      </c>
      <c r="B299" t="s">
        <v>621</v>
      </c>
      <c r="C299" t="s">
        <v>768</v>
      </c>
      <c r="D299" t="s">
        <v>767</v>
      </c>
      <c r="E299" t="s">
        <v>883</v>
      </c>
    </row>
    <row r="300" spans="1:5" x14ac:dyDescent="0.25">
      <c r="A300" t="s">
        <v>228</v>
      </c>
      <c r="B300" t="s">
        <v>621</v>
      </c>
      <c r="C300" t="s">
        <v>772</v>
      </c>
      <c r="D300" t="s">
        <v>767</v>
      </c>
      <c r="E300" t="s">
        <v>546</v>
      </c>
    </row>
    <row r="301" spans="1:5" x14ac:dyDescent="0.25">
      <c r="A301" t="s">
        <v>229</v>
      </c>
      <c r="B301" t="s">
        <v>621</v>
      </c>
      <c r="C301" t="s">
        <v>766</v>
      </c>
      <c r="D301" t="s">
        <v>767</v>
      </c>
      <c r="E301" t="s">
        <v>883</v>
      </c>
    </row>
    <row r="302" spans="1:5" x14ac:dyDescent="0.25">
      <c r="A302" t="s">
        <v>230</v>
      </c>
      <c r="B302" t="s">
        <v>621</v>
      </c>
      <c r="C302" t="s">
        <v>769</v>
      </c>
      <c r="D302" t="s">
        <v>767</v>
      </c>
      <c r="E302" t="s">
        <v>883</v>
      </c>
    </row>
    <row r="303" spans="1:5" x14ac:dyDescent="0.25">
      <c r="A303" t="s">
        <v>231</v>
      </c>
      <c r="B303" t="s">
        <v>621</v>
      </c>
      <c r="C303" t="s">
        <v>768</v>
      </c>
      <c r="D303" t="s">
        <v>767</v>
      </c>
      <c r="E303" t="s">
        <v>883</v>
      </c>
    </row>
    <row r="304" spans="1:5" x14ac:dyDescent="0.25">
      <c r="A304" t="s">
        <v>236</v>
      </c>
      <c r="B304" t="s">
        <v>621</v>
      </c>
      <c r="C304" t="s">
        <v>772</v>
      </c>
      <c r="D304" t="s">
        <v>767</v>
      </c>
      <c r="E304" t="s">
        <v>546</v>
      </c>
    </row>
    <row r="305" spans="1:5" x14ac:dyDescent="0.25">
      <c r="A305" t="s">
        <v>237</v>
      </c>
      <c r="B305" t="s">
        <v>621</v>
      </c>
      <c r="C305" t="s">
        <v>768</v>
      </c>
      <c r="D305" t="s">
        <v>767</v>
      </c>
      <c r="E305" t="s">
        <v>883</v>
      </c>
    </row>
    <row r="306" spans="1:5" x14ac:dyDescent="0.25">
      <c r="A306" t="s">
        <v>238</v>
      </c>
      <c r="B306" t="s">
        <v>621</v>
      </c>
      <c r="C306" t="s">
        <v>766</v>
      </c>
      <c r="D306" t="s">
        <v>767</v>
      </c>
      <c r="E306" t="s">
        <v>883</v>
      </c>
    </row>
    <row r="307" spans="1:5" x14ac:dyDescent="0.25">
      <c r="A307" t="s">
        <v>239</v>
      </c>
      <c r="B307" t="s">
        <v>621</v>
      </c>
      <c r="C307" t="s">
        <v>769</v>
      </c>
      <c r="D307" t="s">
        <v>767</v>
      </c>
      <c r="E307" t="s">
        <v>883</v>
      </c>
    </row>
    <row r="308" spans="1:5" x14ac:dyDescent="0.25">
      <c r="A308" t="s">
        <v>249</v>
      </c>
      <c r="B308" t="s">
        <v>621</v>
      </c>
      <c r="C308" t="s">
        <v>772</v>
      </c>
      <c r="D308" t="s">
        <v>767</v>
      </c>
      <c r="E308" t="s">
        <v>546</v>
      </c>
    </row>
    <row r="309" spans="1:5" x14ac:dyDescent="0.25">
      <c r="A309" t="s">
        <v>250</v>
      </c>
      <c r="B309" t="s">
        <v>621</v>
      </c>
      <c r="C309" t="s">
        <v>768</v>
      </c>
      <c r="D309" t="s">
        <v>767</v>
      </c>
      <c r="E309" t="s">
        <v>883</v>
      </c>
    </row>
    <row r="310" spans="1:5" x14ac:dyDescent="0.25">
      <c r="A310" t="s">
        <v>251</v>
      </c>
      <c r="B310" t="s">
        <v>621</v>
      </c>
      <c r="C310" t="s">
        <v>769</v>
      </c>
      <c r="D310" t="s">
        <v>767</v>
      </c>
      <c r="E310" t="s">
        <v>883</v>
      </c>
    </row>
    <row r="311" spans="1:5" x14ac:dyDescent="0.25">
      <c r="A311" t="s">
        <v>252</v>
      </c>
      <c r="B311" t="s">
        <v>621</v>
      </c>
      <c r="C311" t="s">
        <v>766</v>
      </c>
      <c r="D311" t="s">
        <v>767</v>
      </c>
      <c r="E311" t="s">
        <v>883</v>
      </c>
    </row>
    <row r="312" spans="1:5" x14ac:dyDescent="0.25">
      <c r="A312" t="s">
        <v>259</v>
      </c>
      <c r="B312" t="s">
        <v>621</v>
      </c>
      <c r="C312" t="s">
        <v>772</v>
      </c>
      <c r="D312" t="s">
        <v>767</v>
      </c>
      <c r="E312" t="s">
        <v>546</v>
      </c>
    </row>
    <row r="313" spans="1:5" x14ac:dyDescent="0.25">
      <c r="A313" t="s">
        <v>260</v>
      </c>
      <c r="B313" t="s">
        <v>621</v>
      </c>
      <c r="C313" t="s">
        <v>769</v>
      </c>
      <c r="D313" t="s">
        <v>767</v>
      </c>
      <c r="E313" t="s">
        <v>883</v>
      </c>
    </row>
    <row r="314" spans="1:5" x14ac:dyDescent="0.25">
      <c r="A314" t="s">
        <v>261</v>
      </c>
      <c r="B314" t="s">
        <v>621</v>
      </c>
      <c r="C314" t="s">
        <v>768</v>
      </c>
      <c r="D314" t="s">
        <v>767</v>
      </c>
      <c r="E314" t="s">
        <v>883</v>
      </c>
    </row>
    <row r="315" spans="1:5" x14ac:dyDescent="0.25">
      <c r="A315" t="s">
        <v>262</v>
      </c>
      <c r="B315" t="s">
        <v>621</v>
      </c>
      <c r="C315" t="s">
        <v>766</v>
      </c>
      <c r="D315" t="s">
        <v>767</v>
      </c>
      <c r="E315" t="s">
        <v>883</v>
      </c>
    </row>
    <row r="316" spans="1:5" x14ac:dyDescent="0.25">
      <c r="A316" t="s">
        <v>267</v>
      </c>
      <c r="B316" t="s">
        <v>621</v>
      </c>
      <c r="C316" t="s">
        <v>772</v>
      </c>
      <c r="D316" t="s">
        <v>767</v>
      </c>
      <c r="E316" t="s">
        <v>546</v>
      </c>
    </row>
    <row r="317" spans="1:5" x14ac:dyDescent="0.25">
      <c r="A317" t="s">
        <v>268</v>
      </c>
      <c r="B317" t="s">
        <v>621</v>
      </c>
      <c r="C317" t="s">
        <v>769</v>
      </c>
      <c r="D317" t="s">
        <v>767</v>
      </c>
      <c r="E317" t="s">
        <v>883</v>
      </c>
    </row>
    <row r="318" spans="1:5" x14ac:dyDescent="0.25">
      <c r="A318" t="s">
        <v>269</v>
      </c>
      <c r="B318" t="s">
        <v>621</v>
      </c>
      <c r="C318" t="s">
        <v>768</v>
      </c>
      <c r="D318" t="s">
        <v>767</v>
      </c>
      <c r="E318" t="s">
        <v>883</v>
      </c>
    </row>
    <row r="319" spans="1:5" x14ac:dyDescent="0.25">
      <c r="A319" t="s">
        <v>270</v>
      </c>
      <c r="B319" t="s">
        <v>621</v>
      </c>
      <c r="C319" t="s">
        <v>766</v>
      </c>
      <c r="D319" t="s">
        <v>767</v>
      </c>
      <c r="E319" t="s">
        <v>883</v>
      </c>
    </row>
    <row r="320" spans="1:5" x14ac:dyDescent="0.25">
      <c r="A320" t="s">
        <v>276</v>
      </c>
      <c r="B320" t="s">
        <v>621</v>
      </c>
      <c r="C320" t="s">
        <v>772</v>
      </c>
      <c r="D320" t="s">
        <v>767</v>
      </c>
      <c r="E320" t="s">
        <v>546</v>
      </c>
    </row>
    <row r="321" spans="1:5" x14ac:dyDescent="0.25">
      <c r="A321" t="s">
        <v>277</v>
      </c>
      <c r="B321" t="s">
        <v>621</v>
      </c>
      <c r="C321" t="s">
        <v>768</v>
      </c>
      <c r="D321" t="s">
        <v>767</v>
      </c>
      <c r="E321" t="s">
        <v>883</v>
      </c>
    </row>
    <row r="322" spans="1:5" x14ac:dyDescent="0.25">
      <c r="A322" t="s">
        <v>278</v>
      </c>
      <c r="B322" t="s">
        <v>621</v>
      </c>
      <c r="C322" t="s">
        <v>769</v>
      </c>
      <c r="D322" t="s">
        <v>767</v>
      </c>
      <c r="E322" t="s">
        <v>883</v>
      </c>
    </row>
    <row r="323" spans="1:5" x14ac:dyDescent="0.25">
      <c r="A323" t="s">
        <v>279</v>
      </c>
      <c r="B323" t="s">
        <v>621</v>
      </c>
      <c r="C323" t="s">
        <v>766</v>
      </c>
      <c r="D323" t="s">
        <v>767</v>
      </c>
      <c r="E323" t="s">
        <v>883</v>
      </c>
    </row>
    <row r="324" spans="1:5" x14ac:dyDescent="0.25">
      <c r="A324" t="s">
        <v>285</v>
      </c>
      <c r="B324" t="s">
        <v>621</v>
      </c>
      <c r="C324" t="s">
        <v>772</v>
      </c>
      <c r="D324" t="s">
        <v>767</v>
      </c>
      <c r="E324" t="s">
        <v>546</v>
      </c>
    </row>
    <row r="325" spans="1:5" x14ac:dyDescent="0.25">
      <c r="A325" t="s">
        <v>286</v>
      </c>
      <c r="B325" t="s">
        <v>621</v>
      </c>
      <c r="C325" t="s">
        <v>769</v>
      </c>
      <c r="D325" t="s">
        <v>767</v>
      </c>
      <c r="E325" t="s">
        <v>883</v>
      </c>
    </row>
    <row r="326" spans="1:5" x14ac:dyDescent="0.25">
      <c r="A326" t="s">
        <v>287</v>
      </c>
      <c r="B326" t="s">
        <v>621</v>
      </c>
      <c r="C326" t="s">
        <v>768</v>
      </c>
      <c r="D326" t="s">
        <v>767</v>
      </c>
      <c r="E326" t="s">
        <v>883</v>
      </c>
    </row>
    <row r="327" spans="1:5" x14ac:dyDescent="0.25">
      <c r="A327" t="s">
        <v>288</v>
      </c>
      <c r="B327" t="s">
        <v>621</v>
      </c>
      <c r="C327" t="s">
        <v>766</v>
      </c>
      <c r="D327" t="s">
        <v>767</v>
      </c>
      <c r="E327" t="s">
        <v>883</v>
      </c>
    </row>
    <row r="328" spans="1:5" x14ac:dyDescent="0.25">
      <c r="A328" t="s">
        <v>298</v>
      </c>
      <c r="B328" t="s">
        <v>621</v>
      </c>
      <c r="C328" t="s">
        <v>772</v>
      </c>
      <c r="D328" t="s">
        <v>767</v>
      </c>
      <c r="E328" t="s">
        <v>546</v>
      </c>
    </row>
    <row r="329" spans="1:5" x14ac:dyDescent="0.25">
      <c r="A329" t="s">
        <v>299</v>
      </c>
      <c r="B329" t="s">
        <v>621</v>
      </c>
      <c r="C329" t="s">
        <v>768</v>
      </c>
      <c r="D329" t="s">
        <v>767</v>
      </c>
      <c r="E329" t="s">
        <v>883</v>
      </c>
    </row>
    <row r="330" spans="1:5" x14ac:dyDescent="0.25">
      <c r="A330" t="s">
        <v>300</v>
      </c>
      <c r="B330" t="s">
        <v>621</v>
      </c>
      <c r="C330" t="s">
        <v>769</v>
      </c>
      <c r="D330" t="s">
        <v>767</v>
      </c>
      <c r="E330" t="s">
        <v>883</v>
      </c>
    </row>
    <row r="331" spans="1:5" x14ac:dyDescent="0.25">
      <c r="A331" t="s">
        <v>301</v>
      </c>
      <c r="B331" t="s">
        <v>621</v>
      </c>
      <c r="C331" t="s">
        <v>766</v>
      </c>
      <c r="D331" t="s">
        <v>767</v>
      </c>
      <c r="E331" t="s">
        <v>883</v>
      </c>
    </row>
    <row r="332" spans="1:5" x14ac:dyDescent="0.25">
      <c r="A332" t="s">
        <v>307</v>
      </c>
      <c r="B332" t="s">
        <v>621</v>
      </c>
      <c r="C332" t="s">
        <v>772</v>
      </c>
      <c r="D332" t="s">
        <v>767</v>
      </c>
      <c r="E332" t="s">
        <v>546</v>
      </c>
    </row>
    <row r="333" spans="1:5" x14ac:dyDescent="0.25">
      <c r="A333" t="s">
        <v>308</v>
      </c>
      <c r="B333" t="s">
        <v>621</v>
      </c>
      <c r="C333" t="s">
        <v>769</v>
      </c>
      <c r="D333" t="s">
        <v>767</v>
      </c>
      <c r="E333" t="s">
        <v>883</v>
      </c>
    </row>
    <row r="334" spans="1:5" x14ac:dyDescent="0.25">
      <c r="A334" t="s">
        <v>309</v>
      </c>
      <c r="B334" t="s">
        <v>621</v>
      </c>
      <c r="C334" t="s">
        <v>768</v>
      </c>
      <c r="D334" t="s">
        <v>767</v>
      </c>
      <c r="E334" t="s">
        <v>883</v>
      </c>
    </row>
    <row r="335" spans="1:5" x14ac:dyDescent="0.25">
      <c r="A335" t="s">
        <v>310</v>
      </c>
      <c r="B335" t="s">
        <v>621</v>
      </c>
      <c r="C335" t="s">
        <v>766</v>
      </c>
      <c r="D335" t="s">
        <v>767</v>
      </c>
      <c r="E335" t="s">
        <v>883</v>
      </c>
    </row>
    <row r="336" spans="1:5" x14ac:dyDescent="0.25">
      <c r="A336" t="s">
        <v>330</v>
      </c>
      <c r="B336" t="s">
        <v>621</v>
      </c>
      <c r="C336" t="s">
        <v>772</v>
      </c>
      <c r="D336" t="s">
        <v>767</v>
      </c>
      <c r="E336" t="s">
        <v>546</v>
      </c>
    </row>
    <row r="337" spans="1:5" x14ac:dyDescent="0.25">
      <c r="A337" t="s">
        <v>331</v>
      </c>
      <c r="B337" t="s">
        <v>621</v>
      </c>
      <c r="C337" t="s">
        <v>768</v>
      </c>
      <c r="D337" t="s">
        <v>767</v>
      </c>
      <c r="E337" t="s">
        <v>883</v>
      </c>
    </row>
    <row r="338" spans="1:5" x14ac:dyDescent="0.25">
      <c r="A338" t="s">
        <v>332</v>
      </c>
      <c r="B338" t="s">
        <v>621</v>
      </c>
      <c r="C338" t="s">
        <v>769</v>
      </c>
      <c r="D338" t="s">
        <v>767</v>
      </c>
      <c r="E338" t="s">
        <v>883</v>
      </c>
    </row>
    <row r="339" spans="1:5" x14ac:dyDescent="0.25">
      <c r="A339" t="s">
        <v>333</v>
      </c>
      <c r="B339" t="s">
        <v>621</v>
      </c>
      <c r="C339" t="s">
        <v>766</v>
      </c>
      <c r="D339" t="s">
        <v>767</v>
      </c>
      <c r="E339" t="s">
        <v>883</v>
      </c>
    </row>
    <row r="340" spans="1:5" x14ac:dyDescent="0.25">
      <c r="A340" t="s">
        <v>347</v>
      </c>
      <c r="B340" t="s">
        <v>621</v>
      </c>
      <c r="C340" t="s">
        <v>772</v>
      </c>
      <c r="D340" t="s">
        <v>767</v>
      </c>
      <c r="E340" t="s">
        <v>546</v>
      </c>
    </row>
    <row r="341" spans="1:5" x14ac:dyDescent="0.25">
      <c r="A341" t="s">
        <v>348</v>
      </c>
      <c r="B341" t="s">
        <v>621</v>
      </c>
      <c r="C341" t="s">
        <v>769</v>
      </c>
      <c r="D341" t="s">
        <v>767</v>
      </c>
      <c r="E341" t="s">
        <v>883</v>
      </c>
    </row>
    <row r="342" spans="1:5" x14ac:dyDescent="0.25">
      <c r="A342" t="s">
        <v>349</v>
      </c>
      <c r="B342" t="s">
        <v>621</v>
      </c>
      <c r="C342" t="s">
        <v>768</v>
      </c>
      <c r="D342" t="s">
        <v>767</v>
      </c>
      <c r="E342" t="s">
        <v>883</v>
      </c>
    </row>
    <row r="343" spans="1:5" x14ac:dyDescent="0.25">
      <c r="A343" t="s">
        <v>350</v>
      </c>
      <c r="B343" t="s">
        <v>621</v>
      </c>
      <c r="C343" t="s">
        <v>766</v>
      </c>
      <c r="D343" t="s">
        <v>767</v>
      </c>
      <c r="E343" t="s">
        <v>883</v>
      </c>
    </row>
    <row r="344" spans="1:5" x14ac:dyDescent="0.25">
      <c r="A344" t="s">
        <v>383</v>
      </c>
      <c r="B344" t="s">
        <v>621</v>
      </c>
      <c r="C344" t="s">
        <v>772</v>
      </c>
      <c r="D344" t="s">
        <v>767</v>
      </c>
      <c r="E344" t="s">
        <v>546</v>
      </c>
    </row>
    <row r="345" spans="1:5" x14ac:dyDescent="0.25">
      <c r="A345" t="s">
        <v>384</v>
      </c>
      <c r="B345" t="s">
        <v>621</v>
      </c>
      <c r="C345" t="s">
        <v>769</v>
      </c>
      <c r="D345" t="s">
        <v>767</v>
      </c>
      <c r="E345" t="s">
        <v>883</v>
      </c>
    </row>
    <row r="346" spans="1:5" x14ac:dyDescent="0.25">
      <c r="A346" t="s">
        <v>385</v>
      </c>
      <c r="B346" t="s">
        <v>621</v>
      </c>
      <c r="C346" t="s">
        <v>768</v>
      </c>
      <c r="D346" t="s">
        <v>767</v>
      </c>
      <c r="E346" t="s">
        <v>883</v>
      </c>
    </row>
    <row r="347" spans="1:5" x14ac:dyDescent="0.25">
      <c r="A347" t="s">
        <v>386</v>
      </c>
      <c r="B347" t="s">
        <v>621</v>
      </c>
      <c r="C347" t="s">
        <v>766</v>
      </c>
      <c r="D347" t="s">
        <v>767</v>
      </c>
      <c r="E347" t="s">
        <v>883</v>
      </c>
    </row>
    <row r="348" spans="1:5" x14ac:dyDescent="0.25">
      <c r="A348" t="s">
        <v>392</v>
      </c>
      <c r="B348" t="s">
        <v>621</v>
      </c>
      <c r="C348" t="s">
        <v>772</v>
      </c>
      <c r="D348" t="s">
        <v>767</v>
      </c>
      <c r="E348" t="s">
        <v>546</v>
      </c>
    </row>
    <row r="349" spans="1:5" x14ac:dyDescent="0.25">
      <c r="A349" t="s">
        <v>393</v>
      </c>
      <c r="B349" t="s">
        <v>621</v>
      </c>
      <c r="C349" t="s">
        <v>768</v>
      </c>
      <c r="D349" t="s">
        <v>767</v>
      </c>
      <c r="E349" t="s">
        <v>883</v>
      </c>
    </row>
    <row r="350" spans="1:5" x14ac:dyDescent="0.25">
      <c r="A350" t="s">
        <v>394</v>
      </c>
      <c r="B350" t="s">
        <v>621</v>
      </c>
      <c r="C350" t="s">
        <v>769</v>
      </c>
      <c r="D350" t="s">
        <v>767</v>
      </c>
      <c r="E350" t="s">
        <v>883</v>
      </c>
    </row>
    <row r="351" spans="1:5" x14ac:dyDescent="0.25">
      <c r="A351" t="s">
        <v>395</v>
      </c>
      <c r="B351" t="s">
        <v>621</v>
      </c>
      <c r="C351" t="s">
        <v>766</v>
      </c>
      <c r="D351" t="s">
        <v>767</v>
      </c>
      <c r="E351" t="s">
        <v>883</v>
      </c>
    </row>
    <row r="352" spans="1:5" x14ac:dyDescent="0.25">
      <c r="A352" t="s">
        <v>8</v>
      </c>
      <c r="B352" t="s">
        <v>621</v>
      </c>
      <c r="C352" t="s">
        <v>775</v>
      </c>
      <c r="D352" t="s">
        <v>767</v>
      </c>
      <c r="E352" t="s">
        <v>883</v>
      </c>
    </row>
    <row r="353" spans="1:5" x14ac:dyDescent="0.25">
      <c r="A353" t="s">
        <v>16</v>
      </c>
      <c r="B353" t="s">
        <v>621</v>
      </c>
      <c r="C353" t="s">
        <v>773</v>
      </c>
      <c r="D353" t="s">
        <v>767</v>
      </c>
      <c r="E353" t="s">
        <v>883</v>
      </c>
    </row>
    <row r="354" spans="1:5" x14ac:dyDescent="0.25">
      <c r="A354" t="s">
        <v>29</v>
      </c>
      <c r="B354" t="s">
        <v>621</v>
      </c>
      <c r="C354" t="s">
        <v>776</v>
      </c>
      <c r="D354" t="s">
        <v>767</v>
      </c>
      <c r="E354" t="s">
        <v>546</v>
      </c>
    </row>
    <row r="355" spans="1:5" x14ac:dyDescent="0.25">
      <c r="A355" t="s">
        <v>30</v>
      </c>
      <c r="B355" t="s">
        <v>621</v>
      </c>
      <c r="C355" t="s">
        <v>774</v>
      </c>
      <c r="D355" t="s">
        <v>767</v>
      </c>
      <c r="E355" t="s">
        <v>883</v>
      </c>
    </row>
    <row r="356" spans="1:5" x14ac:dyDescent="0.25">
      <c r="A356" t="s">
        <v>33</v>
      </c>
      <c r="B356" t="s">
        <v>621</v>
      </c>
      <c r="C356" t="s">
        <v>774</v>
      </c>
      <c r="D356" t="s">
        <v>767</v>
      </c>
      <c r="E356" t="s">
        <v>883</v>
      </c>
    </row>
    <row r="357" spans="1:5" x14ac:dyDescent="0.25">
      <c r="A357" t="s">
        <v>36</v>
      </c>
      <c r="B357" t="s">
        <v>621</v>
      </c>
      <c r="C357" t="s">
        <v>776</v>
      </c>
      <c r="D357" t="s">
        <v>767</v>
      </c>
      <c r="E357" t="s">
        <v>546</v>
      </c>
    </row>
    <row r="358" spans="1:5" x14ac:dyDescent="0.25">
      <c r="A358" t="s">
        <v>38</v>
      </c>
      <c r="B358" t="s">
        <v>621</v>
      </c>
      <c r="C358" t="s">
        <v>773</v>
      </c>
      <c r="D358" t="s">
        <v>767</v>
      </c>
      <c r="E358" t="s">
        <v>883</v>
      </c>
    </row>
    <row r="359" spans="1:5" x14ac:dyDescent="0.25">
      <c r="A359" t="s">
        <v>40</v>
      </c>
      <c r="B359" t="s">
        <v>621</v>
      </c>
      <c r="C359" t="s">
        <v>775</v>
      </c>
      <c r="D359" t="s">
        <v>767</v>
      </c>
      <c r="E359" t="s">
        <v>883</v>
      </c>
    </row>
    <row r="360" spans="1:5" x14ac:dyDescent="0.25">
      <c r="A360" t="s">
        <v>41</v>
      </c>
      <c r="B360" t="s">
        <v>621</v>
      </c>
      <c r="C360" t="s">
        <v>774</v>
      </c>
      <c r="D360" t="s">
        <v>767</v>
      </c>
      <c r="E360" t="s">
        <v>883</v>
      </c>
    </row>
    <row r="361" spans="1:5" x14ac:dyDescent="0.25">
      <c r="A361" t="s">
        <v>42</v>
      </c>
      <c r="B361" t="s">
        <v>621</v>
      </c>
      <c r="C361" t="s">
        <v>776</v>
      </c>
      <c r="D361" t="s">
        <v>767</v>
      </c>
      <c r="E361" t="s">
        <v>546</v>
      </c>
    </row>
    <row r="362" spans="1:5" x14ac:dyDescent="0.25">
      <c r="A362" t="s">
        <v>47</v>
      </c>
      <c r="B362" t="s">
        <v>621</v>
      </c>
      <c r="C362" t="s">
        <v>775</v>
      </c>
      <c r="D362" t="s">
        <v>767</v>
      </c>
      <c r="E362" t="s">
        <v>883</v>
      </c>
    </row>
    <row r="363" spans="1:5" x14ac:dyDescent="0.25">
      <c r="A363" t="s">
        <v>49</v>
      </c>
      <c r="B363" t="s">
        <v>621</v>
      </c>
      <c r="C363" t="s">
        <v>773</v>
      </c>
      <c r="D363" t="s">
        <v>767</v>
      </c>
      <c r="E363" t="s">
        <v>883</v>
      </c>
    </row>
    <row r="364" spans="1:5" x14ac:dyDescent="0.25">
      <c r="A364" t="s">
        <v>52</v>
      </c>
      <c r="B364" t="s">
        <v>621</v>
      </c>
      <c r="C364" t="s">
        <v>776</v>
      </c>
      <c r="D364" t="s">
        <v>767</v>
      </c>
      <c r="E364" t="s">
        <v>546</v>
      </c>
    </row>
    <row r="365" spans="1:5" x14ac:dyDescent="0.25">
      <c r="A365" t="s">
        <v>54</v>
      </c>
      <c r="B365" t="s">
        <v>621</v>
      </c>
      <c r="C365" t="s">
        <v>774</v>
      </c>
      <c r="D365" t="s">
        <v>767</v>
      </c>
      <c r="E365" t="s">
        <v>883</v>
      </c>
    </row>
    <row r="366" spans="1:5" x14ac:dyDescent="0.25">
      <c r="A366" t="s">
        <v>55</v>
      </c>
      <c r="B366" t="s">
        <v>621</v>
      </c>
      <c r="C366" t="s">
        <v>775</v>
      </c>
      <c r="D366" t="s">
        <v>767</v>
      </c>
      <c r="E366" t="s">
        <v>883</v>
      </c>
    </row>
    <row r="367" spans="1:5" x14ac:dyDescent="0.25">
      <c r="A367" t="s">
        <v>56</v>
      </c>
      <c r="B367" t="s">
        <v>621</v>
      </c>
      <c r="C367" t="s">
        <v>773</v>
      </c>
      <c r="D367" t="s">
        <v>767</v>
      </c>
      <c r="E367" t="s">
        <v>883</v>
      </c>
    </row>
    <row r="368" spans="1:5" x14ac:dyDescent="0.25">
      <c r="A368" t="s">
        <v>60</v>
      </c>
      <c r="B368" t="s">
        <v>621</v>
      </c>
      <c r="C368" t="s">
        <v>775</v>
      </c>
      <c r="D368" t="s">
        <v>767</v>
      </c>
      <c r="E368" t="s">
        <v>883</v>
      </c>
    </row>
    <row r="369" spans="1:5" x14ac:dyDescent="0.25">
      <c r="A369" t="s">
        <v>61</v>
      </c>
      <c r="B369" t="s">
        <v>621</v>
      </c>
      <c r="C369" t="s">
        <v>774</v>
      </c>
      <c r="D369" t="s">
        <v>767</v>
      </c>
      <c r="E369" t="s">
        <v>883</v>
      </c>
    </row>
    <row r="370" spans="1:5" x14ac:dyDescent="0.25">
      <c r="A370" t="s">
        <v>65</v>
      </c>
      <c r="B370" t="s">
        <v>621</v>
      </c>
      <c r="C370" t="s">
        <v>776</v>
      </c>
      <c r="D370" t="s">
        <v>767</v>
      </c>
      <c r="E370" t="s">
        <v>546</v>
      </c>
    </row>
    <row r="371" spans="1:5" x14ac:dyDescent="0.25">
      <c r="A371" t="s">
        <v>66</v>
      </c>
      <c r="B371" t="s">
        <v>621</v>
      </c>
      <c r="C371" t="s">
        <v>773</v>
      </c>
      <c r="D371" t="s">
        <v>767</v>
      </c>
      <c r="E371" t="s">
        <v>883</v>
      </c>
    </row>
    <row r="372" spans="1:5" x14ac:dyDescent="0.25">
      <c r="A372" t="s">
        <v>69</v>
      </c>
      <c r="B372" t="s">
        <v>621</v>
      </c>
      <c r="C372" t="s">
        <v>774</v>
      </c>
      <c r="D372" t="s">
        <v>767</v>
      </c>
      <c r="E372" t="s">
        <v>883</v>
      </c>
    </row>
    <row r="373" spans="1:5" x14ac:dyDescent="0.25">
      <c r="A373" t="s">
        <v>70</v>
      </c>
      <c r="B373" t="s">
        <v>621</v>
      </c>
      <c r="C373" t="s">
        <v>773</v>
      </c>
      <c r="D373" t="s">
        <v>767</v>
      </c>
      <c r="E373" t="s">
        <v>883</v>
      </c>
    </row>
    <row r="374" spans="1:5" x14ac:dyDescent="0.25">
      <c r="A374" t="s">
        <v>71</v>
      </c>
      <c r="B374" t="s">
        <v>621</v>
      </c>
      <c r="C374" t="s">
        <v>775</v>
      </c>
      <c r="D374" t="s">
        <v>767</v>
      </c>
      <c r="E374" t="s">
        <v>883</v>
      </c>
    </row>
    <row r="375" spans="1:5" x14ac:dyDescent="0.25">
      <c r="A375" t="s">
        <v>73</v>
      </c>
      <c r="B375" t="s">
        <v>621</v>
      </c>
      <c r="C375" t="s">
        <v>776</v>
      </c>
      <c r="D375" t="s">
        <v>767</v>
      </c>
      <c r="E375" t="s">
        <v>546</v>
      </c>
    </row>
    <row r="376" spans="1:5" x14ac:dyDescent="0.25">
      <c r="A376" t="s">
        <v>79</v>
      </c>
      <c r="B376" t="s">
        <v>621</v>
      </c>
      <c r="C376" t="s">
        <v>776</v>
      </c>
      <c r="D376" t="s">
        <v>767</v>
      </c>
      <c r="E376" t="s">
        <v>546</v>
      </c>
    </row>
    <row r="377" spans="1:5" x14ac:dyDescent="0.25">
      <c r="A377" t="s">
        <v>80</v>
      </c>
      <c r="B377" t="s">
        <v>621</v>
      </c>
      <c r="C377" t="s">
        <v>775</v>
      </c>
      <c r="D377" t="s">
        <v>767</v>
      </c>
      <c r="E377" t="s">
        <v>883</v>
      </c>
    </row>
    <row r="378" spans="1:5" x14ac:dyDescent="0.25">
      <c r="A378" t="s">
        <v>81</v>
      </c>
      <c r="B378" t="s">
        <v>621</v>
      </c>
      <c r="C378" t="s">
        <v>773</v>
      </c>
      <c r="D378" t="s">
        <v>767</v>
      </c>
      <c r="E378" t="s">
        <v>883</v>
      </c>
    </row>
    <row r="379" spans="1:5" x14ac:dyDescent="0.25">
      <c r="A379" t="s">
        <v>83</v>
      </c>
      <c r="B379" t="s">
        <v>621</v>
      </c>
      <c r="C379" t="s">
        <v>774</v>
      </c>
      <c r="D379" t="s">
        <v>767</v>
      </c>
      <c r="E379" t="s">
        <v>883</v>
      </c>
    </row>
    <row r="380" spans="1:5" x14ac:dyDescent="0.25">
      <c r="A380" t="s">
        <v>86</v>
      </c>
      <c r="B380" t="s">
        <v>621</v>
      </c>
      <c r="C380" t="s">
        <v>776</v>
      </c>
      <c r="D380" t="s">
        <v>767</v>
      </c>
      <c r="E380" t="s">
        <v>546</v>
      </c>
    </row>
    <row r="381" spans="1:5" x14ac:dyDescent="0.25">
      <c r="A381" t="s">
        <v>87</v>
      </c>
      <c r="B381" t="s">
        <v>621</v>
      </c>
      <c r="C381" t="s">
        <v>774</v>
      </c>
      <c r="D381" t="s">
        <v>767</v>
      </c>
      <c r="E381" t="s">
        <v>883</v>
      </c>
    </row>
    <row r="382" spans="1:5" x14ac:dyDescent="0.25">
      <c r="A382" t="s">
        <v>90</v>
      </c>
      <c r="B382" t="s">
        <v>621</v>
      </c>
      <c r="C382" t="s">
        <v>775</v>
      </c>
      <c r="D382" t="s">
        <v>767</v>
      </c>
      <c r="E382" t="s">
        <v>883</v>
      </c>
    </row>
    <row r="383" spans="1:5" x14ac:dyDescent="0.25">
      <c r="A383" t="s">
        <v>91</v>
      </c>
      <c r="B383" t="s">
        <v>621</v>
      </c>
      <c r="C383" t="s">
        <v>773</v>
      </c>
      <c r="D383" t="s">
        <v>767</v>
      </c>
      <c r="E383" t="s">
        <v>883</v>
      </c>
    </row>
    <row r="384" spans="1:5" x14ac:dyDescent="0.25">
      <c r="A384" t="s">
        <v>93</v>
      </c>
      <c r="B384" t="s">
        <v>621</v>
      </c>
      <c r="C384" t="s">
        <v>776</v>
      </c>
      <c r="D384" t="s">
        <v>767</v>
      </c>
      <c r="E384" t="s">
        <v>546</v>
      </c>
    </row>
    <row r="385" spans="1:5" x14ac:dyDescent="0.25">
      <c r="A385" t="s">
        <v>96</v>
      </c>
      <c r="B385" t="s">
        <v>621</v>
      </c>
      <c r="C385" t="s">
        <v>775</v>
      </c>
      <c r="D385" t="s">
        <v>767</v>
      </c>
      <c r="E385" t="s">
        <v>883</v>
      </c>
    </row>
    <row r="386" spans="1:5" x14ac:dyDescent="0.25">
      <c r="A386" t="s">
        <v>98</v>
      </c>
      <c r="B386" t="s">
        <v>621</v>
      </c>
      <c r="C386" t="s">
        <v>773</v>
      </c>
      <c r="D386" t="s">
        <v>767</v>
      </c>
      <c r="E386" t="s">
        <v>883</v>
      </c>
    </row>
    <row r="387" spans="1:5" x14ac:dyDescent="0.25">
      <c r="A387" t="s">
        <v>101</v>
      </c>
      <c r="B387" t="s">
        <v>621</v>
      </c>
      <c r="C387" t="s">
        <v>774</v>
      </c>
      <c r="D387" t="s">
        <v>767</v>
      </c>
      <c r="E387" t="s">
        <v>883</v>
      </c>
    </row>
    <row r="388" spans="1:5" x14ac:dyDescent="0.25">
      <c r="A388" t="s">
        <v>104</v>
      </c>
      <c r="B388" t="s">
        <v>621</v>
      </c>
      <c r="C388" t="s">
        <v>773</v>
      </c>
      <c r="D388" t="s">
        <v>767</v>
      </c>
      <c r="E388" t="s">
        <v>883</v>
      </c>
    </row>
    <row r="389" spans="1:5" x14ac:dyDescent="0.25">
      <c r="A389" t="s">
        <v>105</v>
      </c>
      <c r="B389" t="s">
        <v>621</v>
      </c>
      <c r="C389" t="s">
        <v>776</v>
      </c>
      <c r="D389" t="s">
        <v>767</v>
      </c>
      <c r="E389" t="s">
        <v>546</v>
      </c>
    </row>
    <row r="390" spans="1:5" x14ac:dyDescent="0.25">
      <c r="A390" t="s">
        <v>107</v>
      </c>
      <c r="B390" t="s">
        <v>621</v>
      </c>
      <c r="C390" t="s">
        <v>774</v>
      </c>
      <c r="D390" t="s">
        <v>767</v>
      </c>
      <c r="E390" t="s">
        <v>883</v>
      </c>
    </row>
    <row r="391" spans="1:5" x14ac:dyDescent="0.25">
      <c r="A391" t="s">
        <v>109</v>
      </c>
      <c r="B391" t="s">
        <v>621</v>
      </c>
      <c r="C391" t="s">
        <v>775</v>
      </c>
      <c r="D391" t="s">
        <v>767</v>
      </c>
      <c r="E391" t="s">
        <v>883</v>
      </c>
    </row>
    <row r="392" spans="1:5" x14ac:dyDescent="0.25">
      <c r="A392" t="s">
        <v>111</v>
      </c>
      <c r="B392" t="s">
        <v>621</v>
      </c>
      <c r="C392" t="s">
        <v>773</v>
      </c>
      <c r="D392" t="s">
        <v>767</v>
      </c>
      <c r="E392" t="s">
        <v>883</v>
      </c>
    </row>
    <row r="393" spans="1:5" x14ac:dyDescent="0.25">
      <c r="A393" t="s">
        <v>115</v>
      </c>
      <c r="B393" t="s">
        <v>621</v>
      </c>
      <c r="C393" t="s">
        <v>774</v>
      </c>
      <c r="D393" t="s">
        <v>767</v>
      </c>
      <c r="E393" t="s">
        <v>883</v>
      </c>
    </row>
    <row r="394" spans="1:5" x14ac:dyDescent="0.25">
      <c r="A394" t="s">
        <v>116</v>
      </c>
      <c r="B394" t="s">
        <v>621</v>
      </c>
      <c r="C394" t="s">
        <v>776</v>
      </c>
      <c r="D394" t="s">
        <v>767</v>
      </c>
      <c r="E394" t="s">
        <v>546</v>
      </c>
    </row>
    <row r="395" spans="1:5" x14ac:dyDescent="0.25">
      <c r="A395" t="s">
        <v>117</v>
      </c>
      <c r="B395" t="s">
        <v>621</v>
      </c>
      <c r="C395" t="s">
        <v>775</v>
      </c>
      <c r="D395" t="s">
        <v>767</v>
      </c>
      <c r="E395" t="s">
        <v>883</v>
      </c>
    </row>
    <row r="396" spans="1:5" x14ac:dyDescent="0.25">
      <c r="A396" t="s">
        <v>120</v>
      </c>
      <c r="B396" t="s">
        <v>621</v>
      </c>
      <c r="C396" t="s">
        <v>775</v>
      </c>
      <c r="D396" t="s">
        <v>767</v>
      </c>
      <c r="E396" t="s">
        <v>883</v>
      </c>
    </row>
    <row r="397" spans="1:5" x14ac:dyDescent="0.25">
      <c r="A397" t="s">
        <v>124</v>
      </c>
      <c r="B397" t="s">
        <v>621</v>
      </c>
      <c r="C397" t="s">
        <v>773</v>
      </c>
      <c r="D397" t="s">
        <v>767</v>
      </c>
      <c r="E397" t="s">
        <v>883</v>
      </c>
    </row>
    <row r="398" spans="1:5" x14ac:dyDescent="0.25">
      <c r="A398" t="s">
        <v>125</v>
      </c>
      <c r="B398" t="s">
        <v>621</v>
      </c>
      <c r="C398" t="s">
        <v>776</v>
      </c>
      <c r="D398" t="s">
        <v>767</v>
      </c>
      <c r="E398" t="s">
        <v>546</v>
      </c>
    </row>
    <row r="399" spans="1:5" x14ac:dyDescent="0.25">
      <c r="A399" t="s">
        <v>126</v>
      </c>
      <c r="B399" t="s">
        <v>621</v>
      </c>
      <c r="C399" t="s">
        <v>774</v>
      </c>
      <c r="D399" t="s">
        <v>767</v>
      </c>
      <c r="E399" t="s">
        <v>883</v>
      </c>
    </row>
    <row r="400" spans="1:5" x14ac:dyDescent="0.25">
      <c r="A400" t="s">
        <v>128</v>
      </c>
      <c r="B400" t="s">
        <v>621</v>
      </c>
      <c r="C400" t="s">
        <v>776</v>
      </c>
      <c r="D400" t="s">
        <v>767</v>
      </c>
      <c r="E400" t="s">
        <v>546</v>
      </c>
    </row>
    <row r="401" spans="1:5" x14ac:dyDescent="0.25">
      <c r="A401" t="s">
        <v>133</v>
      </c>
      <c r="B401" t="s">
        <v>621</v>
      </c>
      <c r="C401" t="s">
        <v>775</v>
      </c>
      <c r="D401" t="s">
        <v>767</v>
      </c>
      <c r="E401" t="s">
        <v>883</v>
      </c>
    </row>
    <row r="402" spans="1:5" x14ac:dyDescent="0.25">
      <c r="A402" t="s">
        <v>134</v>
      </c>
      <c r="B402" t="s">
        <v>621</v>
      </c>
      <c r="C402" t="s">
        <v>774</v>
      </c>
      <c r="D402" t="s">
        <v>767</v>
      </c>
      <c r="E402" t="s">
        <v>883</v>
      </c>
    </row>
    <row r="403" spans="1:5" x14ac:dyDescent="0.25">
      <c r="A403" t="s">
        <v>135</v>
      </c>
      <c r="B403" t="s">
        <v>621</v>
      </c>
      <c r="C403" t="s">
        <v>773</v>
      </c>
      <c r="D403" t="s">
        <v>767</v>
      </c>
      <c r="E403" t="s">
        <v>883</v>
      </c>
    </row>
    <row r="404" spans="1:5" x14ac:dyDescent="0.25">
      <c r="A404" t="s">
        <v>140</v>
      </c>
      <c r="B404" t="s">
        <v>621</v>
      </c>
      <c r="C404" t="s">
        <v>774</v>
      </c>
      <c r="D404" t="s">
        <v>767</v>
      </c>
      <c r="E404" t="s">
        <v>883</v>
      </c>
    </row>
    <row r="405" spans="1:5" x14ac:dyDescent="0.25">
      <c r="A405" t="s">
        <v>141</v>
      </c>
      <c r="B405" t="s">
        <v>621</v>
      </c>
      <c r="C405" t="s">
        <v>776</v>
      </c>
      <c r="D405" t="s">
        <v>767</v>
      </c>
      <c r="E405" t="s">
        <v>546</v>
      </c>
    </row>
    <row r="406" spans="1:5" x14ac:dyDescent="0.25">
      <c r="A406" t="s">
        <v>142</v>
      </c>
      <c r="B406" t="s">
        <v>621</v>
      </c>
      <c r="C406" t="s">
        <v>773</v>
      </c>
      <c r="D406" t="s">
        <v>767</v>
      </c>
      <c r="E406" t="s">
        <v>883</v>
      </c>
    </row>
    <row r="407" spans="1:5" x14ac:dyDescent="0.25">
      <c r="A407" t="s">
        <v>143</v>
      </c>
      <c r="B407" t="s">
        <v>621</v>
      </c>
      <c r="C407" t="s">
        <v>775</v>
      </c>
      <c r="D407" t="s">
        <v>767</v>
      </c>
      <c r="E407" t="s">
        <v>883</v>
      </c>
    </row>
    <row r="408" spans="1:5" x14ac:dyDescent="0.25">
      <c r="A408" t="s">
        <v>150</v>
      </c>
      <c r="B408" t="s">
        <v>621</v>
      </c>
      <c r="C408" t="s">
        <v>773</v>
      </c>
      <c r="D408" t="s">
        <v>767</v>
      </c>
      <c r="E408" t="s">
        <v>883</v>
      </c>
    </row>
    <row r="409" spans="1:5" x14ac:dyDescent="0.25">
      <c r="A409" t="s">
        <v>151</v>
      </c>
      <c r="B409" t="s">
        <v>621</v>
      </c>
      <c r="C409" t="s">
        <v>775</v>
      </c>
      <c r="D409" t="s">
        <v>767</v>
      </c>
      <c r="E409" t="s">
        <v>883</v>
      </c>
    </row>
    <row r="410" spans="1:5" x14ac:dyDescent="0.25">
      <c r="A410" t="s">
        <v>152</v>
      </c>
      <c r="B410" t="s">
        <v>621</v>
      </c>
      <c r="C410" t="s">
        <v>774</v>
      </c>
      <c r="D410" t="s">
        <v>767</v>
      </c>
      <c r="E410" t="s">
        <v>883</v>
      </c>
    </row>
    <row r="411" spans="1:5" x14ac:dyDescent="0.25">
      <c r="A411" t="s">
        <v>153</v>
      </c>
      <c r="B411" t="s">
        <v>621</v>
      </c>
      <c r="C411" t="s">
        <v>776</v>
      </c>
      <c r="D411" t="s">
        <v>767</v>
      </c>
      <c r="E411" t="s">
        <v>546</v>
      </c>
    </row>
    <row r="412" spans="1:5" x14ac:dyDescent="0.25">
      <c r="A412" t="s">
        <v>158</v>
      </c>
      <c r="B412" t="s">
        <v>621</v>
      </c>
      <c r="C412" t="s">
        <v>776</v>
      </c>
      <c r="D412" t="s">
        <v>767</v>
      </c>
      <c r="E412" t="s">
        <v>546</v>
      </c>
    </row>
    <row r="413" spans="1:5" x14ac:dyDescent="0.25">
      <c r="A413" t="s">
        <v>159</v>
      </c>
      <c r="B413" t="s">
        <v>621</v>
      </c>
      <c r="C413" t="s">
        <v>773</v>
      </c>
      <c r="D413" t="s">
        <v>767</v>
      </c>
      <c r="E413" t="s">
        <v>883</v>
      </c>
    </row>
    <row r="414" spans="1:5" x14ac:dyDescent="0.25">
      <c r="A414" t="s">
        <v>160</v>
      </c>
      <c r="B414" t="s">
        <v>621</v>
      </c>
      <c r="C414" t="s">
        <v>774</v>
      </c>
      <c r="D414" t="s">
        <v>767</v>
      </c>
      <c r="E414" t="s">
        <v>883</v>
      </c>
    </row>
    <row r="415" spans="1:5" x14ac:dyDescent="0.25">
      <c r="A415" t="s">
        <v>161</v>
      </c>
      <c r="B415" t="s">
        <v>621</v>
      </c>
      <c r="C415" t="s">
        <v>775</v>
      </c>
      <c r="D415" t="s">
        <v>767</v>
      </c>
      <c r="E415" t="s">
        <v>883</v>
      </c>
    </row>
    <row r="416" spans="1:5" x14ac:dyDescent="0.25">
      <c r="A416" t="s">
        <v>166</v>
      </c>
      <c r="B416" t="s">
        <v>621</v>
      </c>
      <c r="C416" t="s">
        <v>776</v>
      </c>
      <c r="D416" t="s">
        <v>767</v>
      </c>
      <c r="E416" t="s">
        <v>546</v>
      </c>
    </row>
    <row r="417" spans="1:5" x14ac:dyDescent="0.25">
      <c r="A417" t="s">
        <v>167</v>
      </c>
      <c r="B417" t="s">
        <v>621</v>
      </c>
      <c r="C417" t="s">
        <v>775</v>
      </c>
      <c r="D417" t="s">
        <v>767</v>
      </c>
      <c r="E417" t="s">
        <v>883</v>
      </c>
    </row>
    <row r="418" spans="1:5" x14ac:dyDescent="0.25">
      <c r="A418" t="s">
        <v>168</v>
      </c>
      <c r="B418" t="s">
        <v>621</v>
      </c>
      <c r="C418" t="s">
        <v>773</v>
      </c>
      <c r="D418" t="s">
        <v>767</v>
      </c>
      <c r="E418" t="s">
        <v>883</v>
      </c>
    </row>
    <row r="419" spans="1:5" x14ac:dyDescent="0.25">
      <c r="A419" t="s">
        <v>169</v>
      </c>
      <c r="B419" t="s">
        <v>621</v>
      </c>
      <c r="C419" t="s">
        <v>774</v>
      </c>
      <c r="D419" t="s">
        <v>767</v>
      </c>
      <c r="E419" t="s">
        <v>883</v>
      </c>
    </row>
    <row r="420" spans="1:5" x14ac:dyDescent="0.25">
      <c r="A420" t="s">
        <v>174</v>
      </c>
      <c r="B420" t="s">
        <v>621</v>
      </c>
      <c r="C420" t="s">
        <v>773</v>
      </c>
      <c r="D420" t="s">
        <v>767</v>
      </c>
      <c r="E420" t="s">
        <v>883</v>
      </c>
    </row>
    <row r="421" spans="1:5" x14ac:dyDescent="0.25">
      <c r="A421" t="s">
        <v>175</v>
      </c>
      <c r="B421" t="s">
        <v>621</v>
      </c>
      <c r="C421" t="s">
        <v>776</v>
      </c>
      <c r="D421" t="s">
        <v>767</v>
      </c>
      <c r="E421" t="s">
        <v>546</v>
      </c>
    </row>
    <row r="422" spans="1:5" x14ac:dyDescent="0.25">
      <c r="A422" t="s">
        <v>176</v>
      </c>
      <c r="B422" t="s">
        <v>621</v>
      </c>
      <c r="C422" t="s">
        <v>775</v>
      </c>
      <c r="D422" t="s">
        <v>767</v>
      </c>
      <c r="E422" t="s">
        <v>883</v>
      </c>
    </row>
    <row r="423" spans="1:5" x14ac:dyDescent="0.25">
      <c r="A423" t="s">
        <v>177</v>
      </c>
      <c r="B423" t="s">
        <v>621</v>
      </c>
      <c r="C423" t="s">
        <v>774</v>
      </c>
      <c r="D423" t="s">
        <v>767</v>
      </c>
      <c r="E423" t="s">
        <v>883</v>
      </c>
    </row>
    <row r="424" spans="1:5" x14ac:dyDescent="0.25">
      <c r="A424" t="s">
        <v>182</v>
      </c>
      <c r="B424" t="s">
        <v>621</v>
      </c>
      <c r="C424" t="s">
        <v>775</v>
      </c>
      <c r="D424" t="s">
        <v>767</v>
      </c>
      <c r="E424" t="s">
        <v>883</v>
      </c>
    </row>
    <row r="425" spans="1:5" x14ac:dyDescent="0.25">
      <c r="A425" t="s">
        <v>183</v>
      </c>
      <c r="B425" t="s">
        <v>621</v>
      </c>
      <c r="C425" t="s">
        <v>776</v>
      </c>
      <c r="D425" t="s">
        <v>767</v>
      </c>
      <c r="E425" t="s">
        <v>546</v>
      </c>
    </row>
    <row r="426" spans="1:5" x14ac:dyDescent="0.25">
      <c r="A426" t="s">
        <v>184</v>
      </c>
      <c r="B426" t="s">
        <v>621</v>
      </c>
      <c r="C426" t="s">
        <v>773</v>
      </c>
      <c r="D426" t="s">
        <v>767</v>
      </c>
      <c r="E426" t="s">
        <v>883</v>
      </c>
    </row>
    <row r="427" spans="1:5" x14ac:dyDescent="0.25">
      <c r="A427" t="s">
        <v>185</v>
      </c>
      <c r="B427" t="s">
        <v>621</v>
      </c>
      <c r="C427" t="s">
        <v>774</v>
      </c>
      <c r="D427" t="s">
        <v>767</v>
      </c>
      <c r="E427" t="s">
        <v>883</v>
      </c>
    </row>
    <row r="428" spans="1:5" x14ac:dyDescent="0.25">
      <c r="A428" t="s">
        <v>190</v>
      </c>
      <c r="B428" t="s">
        <v>621</v>
      </c>
      <c r="C428" t="s">
        <v>775</v>
      </c>
      <c r="D428" t="s">
        <v>767</v>
      </c>
      <c r="E428" t="s">
        <v>883</v>
      </c>
    </row>
    <row r="429" spans="1:5" x14ac:dyDescent="0.25">
      <c r="A429" t="s">
        <v>191</v>
      </c>
      <c r="B429" t="s">
        <v>621</v>
      </c>
      <c r="C429" t="s">
        <v>774</v>
      </c>
      <c r="D429" t="s">
        <v>767</v>
      </c>
      <c r="E429" t="s">
        <v>883</v>
      </c>
    </row>
    <row r="430" spans="1:5" x14ac:dyDescent="0.25">
      <c r="A430" t="s">
        <v>192</v>
      </c>
      <c r="B430" t="s">
        <v>621</v>
      </c>
      <c r="C430" t="s">
        <v>773</v>
      </c>
      <c r="D430" t="s">
        <v>767</v>
      </c>
      <c r="E430" t="s">
        <v>883</v>
      </c>
    </row>
    <row r="431" spans="1:5" x14ac:dyDescent="0.25">
      <c r="A431" t="s">
        <v>193</v>
      </c>
      <c r="B431" t="s">
        <v>621</v>
      </c>
      <c r="C431" t="s">
        <v>776</v>
      </c>
      <c r="D431" t="s">
        <v>767</v>
      </c>
      <c r="E431" t="s">
        <v>546</v>
      </c>
    </row>
    <row r="432" spans="1:5" x14ac:dyDescent="0.25">
      <c r="A432" t="s">
        <v>200</v>
      </c>
      <c r="B432" t="s">
        <v>621</v>
      </c>
      <c r="C432" t="s">
        <v>773</v>
      </c>
      <c r="D432" t="s">
        <v>767</v>
      </c>
      <c r="E432" t="s">
        <v>883</v>
      </c>
    </row>
    <row r="433" spans="1:5" x14ac:dyDescent="0.25">
      <c r="A433" t="s">
        <v>201</v>
      </c>
      <c r="B433" t="s">
        <v>621</v>
      </c>
      <c r="C433" t="s">
        <v>774</v>
      </c>
      <c r="D433" t="s">
        <v>767</v>
      </c>
      <c r="E433" t="s">
        <v>883</v>
      </c>
    </row>
    <row r="434" spans="1:5" x14ac:dyDescent="0.25">
      <c r="A434" t="s">
        <v>202</v>
      </c>
      <c r="B434" t="s">
        <v>621</v>
      </c>
      <c r="C434" t="s">
        <v>776</v>
      </c>
      <c r="D434" t="s">
        <v>767</v>
      </c>
      <c r="E434" t="s">
        <v>546</v>
      </c>
    </row>
    <row r="435" spans="1:5" x14ac:dyDescent="0.25">
      <c r="A435" t="s">
        <v>203</v>
      </c>
      <c r="B435" t="s">
        <v>621</v>
      </c>
      <c r="C435" t="s">
        <v>775</v>
      </c>
      <c r="D435" t="s">
        <v>767</v>
      </c>
      <c r="E435" t="s">
        <v>883</v>
      </c>
    </row>
    <row r="436" spans="1:5" x14ac:dyDescent="0.25">
      <c r="A436" t="s">
        <v>208</v>
      </c>
      <c r="B436" t="s">
        <v>621</v>
      </c>
      <c r="C436" t="s">
        <v>773</v>
      </c>
      <c r="D436" t="s">
        <v>767</v>
      </c>
      <c r="E436" t="s">
        <v>883</v>
      </c>
    </row>
    <row r="437" spans="1:5" x14ac:dyDescent="0.25">
      <c r="A437" t="s">
        <v>209</v>
      </c>
      <c r="B437" t="s">
        <v>621</v>
      </c>
      <c r="C437" t="s">
        <v>776</v>
      </c>
      <c r="D437" t="s">
        <v>767</v>
      </c>
      <c r="E437" t="s">
        <v>546</v>
      </c>
    </row>
    <row r="438" spans="1:5" x14ac:dyDescent="0.25">
      <c r="A438" t="s">
        <v>210</v>
      </c>
      <c r="B438" t="s">
        <v>621</v>
      </c>
      <c r="C438" t="s">
        <v>774</v>
      </c>
      <c r="D438" t="s">
        <v>767</v>
      </c>
      <c r="E438" t="s">
        <v>883</v>
      </c>
    </row>
    <row r="439" spans="1:5" x14ac:dyDescent="0.25">
      <c r="A439" t="s">
        <v>211</v>
      </c>
      <c r="B439" t="s">
        <v>621</v>
      </c>
      <c r="C439" t="s">
        <v>775</v>
      </c>
      <c r="D439" t="s">
        <v>767</v>
      </c>
      <c r="E439" t="s">
        <v>883</v>
      </c>
    </row>
    <row r="440" spans="1:5" x14ac:dyDescent="0.25">
      <c r="A440" t="s">
        <v>216</v>
      </c>
      <c r="B440" t="s">
        <v>621</v>
      </c>
      <c r="C440" t="s">
        <v>776</v>
      </c>
      <c r="D440" t="s">
        <v>767</v>
      </c>
      <c r="E440" t="s">
        <v>546</v>
      </c>
    </row>
    <row r="441" spans="1:5" x14ac:dyDescent="0.25">
      <c r="A441" t="s">
        <v>217</v>
      </c>
      <c r="B441" t="s">
        <v>621</v>
      </c>
      <c r="C441" t="s">
        <v>775</v>
      </c>
      <c r="D441" t="s">
        <v>767</v>
      </c>
      <c r="E441" t="s">
        <v>883</v>
      </c>
    </row>
    <row r="442" spans="1:5" x14ac:dyDescent="0.25">
      <c r="A442" t="s">
        <v>218</v>
      </c>
      <c r="B442" t="s">
        <v>621</v>
      </c>
      <c r="C442" t="s">
        <v>774</v>
      </c>
      <c r="D442" t="s">
        <v>767</v>
      </c>
      <c r="E442" t="s">
        <v>883</v>
      </c>
    </row>
    <row r="443" spans="1:5" x14ac:dyDescent="0.25">
      <c r="A443" t="s">
        <v>219</v>
      </c>
      <c r="B443" t="s">
        <v>621</v>
      </c>
      <c r="C443" t="s">
        <v>773</v>
      </c>
      <c r="D443" t="s">
        <v>767</v>
      </c>
      <c r="E443" t="s">
        <v>883</v>
      </c>
    </row>
    <row r="444" spans="1:5" x14ac:dyDescent="0.25">
      <c r="A444" t="s">
        <v>224</v>
      </c>
      <c r="B444" t="s">
        <v>621</v>
      </c>
      <c r="C444" t="s">
        <v>775</v>
      </c>
      <c r="D444" t="s">
        <v>767</v>
      </c>
      <c r="E444" t="s">
        <v>883</v>
      </c>
    </row>
    <row r="445" spans="1:5" x14ac:dyDescent="0.25">
      <c r="A445" t="s">
        <v>225</v>
      </c>
      <c r="B445" t="s">
        <v>621</v>
      </c>
      <c r="C445" t="s">
        <v>776</v>
      </c>
      <c r="D445" t="s">
        <v>767</v>
      </c>
      <c r="E445" t="s">
        <v>546</v>
      </c>
    </row>
    <row r="446" spans="1:5" x14ac:dyDescent="0.25">
      <c r="A446" t="s">
        <v>226</v>
      </c>
      <c r="B446" t="s">
        <v>621</v>
      </c>
      <c r="C446" t="s">
        <v>773</v>
      </c>
      <c r="D446" t="s">
        <v>767</v>
      </c>
      <c r="E446" t="s">
        <v>883</v>
      </c>
    </row>
    <row r="447" spans="1:5" x14ac:dyDescent="0.25">
      <c r="A447" t="s">
        <v>227</v>
      </c>
      <c r="B447" t="s">
        <v>621</v>
      </c>
      <c r="C447" t="s">
        <v>774</v>
      </c>
      <c r="D447" t="s">
        <v>767</v>
      </c>
      <c r="E447" t="s">
        <v>883</v>
      </c>
    </row>
    <row r="448" spans="1:5" x14ac:dyDescent="0.25">
      <c r="A448" t="s">
        <v>232</v>
      </c>
      <c r="B448" t="s">
        <v>621</v>
      </c>
      <c r="C448" t="s">
        <v>776</v>
      </c>
      <c r="D448" t="s">
        <v>767</v>
      </c>
      <c r="E448" t="s">
        <v>546</v>
      </c>
    </row>
    <row r="449" spans="1:5" x14ac:dyDescent="0.25">
      <c r="A449" t="s">
        <v>233</v>
      </c>
      <c r="B449" t="s">
        <v>621</v>
      </c>
      <c r="C449" t="s">
        <v>775</v>
      </c>
      <c r="D449" t="s">
        <v>767</v>
      </c>
      <c r="E449" t="s">
        <v>883</v>
      </c>
    </row>
    <row r="450" spans="1:5" x14ac:dyDescent="0.25">
      <c r="A450" t="s">
        <v>234</v>
      </c>
      <c r="B450" t="s">
        <v>621</v>
      </c>
      <c r="C450" t="s">
        <v>773</v>
      </c>
      <c r="D450" t="s">
        <v>767</v>
      </c>
      <c r="E450" t="s">
        <v>883</v>
      </c>
    </row>
    <row r="451" spans="1:5" x14ac:dyDescent="0.25">
      <c r="A451" t="s">
        <v>235</v>
      </c>
      <c r="B451" t="s">
        <v>621</v>
      </c>
      <c r="C451" t="s">
        <v>774</v>
      </c>
      <c r="D451" t="s">
        <v>767</v>
      </c>
      <c r="E451" t="s">
        <v>883</v>
      </c>
    </row>
    <row r="452" spans="1:5" x14ac:dyDescent="0.25">
      <c r="A452" t="s">
        <v>245</v>
      </c>
      <c r="B452" t="s">
        <v>621</v>
      </c>
      <c r="C452" t="s">
        <v>776</v>
      </c>
      <c r="D452" t="s">
        <v>767</v>
      </c>
      <c r="E452" t="s">
        <v>546</v>
      </c>
    </row>
    <row r="453" spans="1:5" x14ac:dyDescent="0.25">
      <c r="A453" t="s">
        <v>246</v>
      </c>
      <c r="B453" t="s">
        <v>621</v>
      </c>
      <c r="C453" t="s">
        <v>775</v>
      </c>
      <c r="D453" t="s">
        <v>767</v>
      </c>
      <c r="E453" t="s">
        <v>883</v>
      </c>
    </row>
    <row r="454" spans="1:5" x14ac:dyDescent="0.25">
      <c r="A454" t="s">
        <v>247</v>
      </c>
      <c r="B454" t="s">
        <v>621</v>
      </c>
      <c r="C454" t="s">
        <v>773</v>
      </c>
      <c r="D454" t="s">
        <v>767</v>
      </c>
      <c r="E454" t="s">
        <v>883</v>
      </c>
    </row>
    <row r="455" spans="1:5" x14ac:dyDescent="0.25">
      <c r="A455" t="s">
        <v>248</v>
      </c>
      <c r="B455" t="s">
        <v>621</v>
      </c>
      <c r="C455" t="s">
        <v>774</v>
      </c>
      <c r="D455" t="s">
        <v>767</v>
      </c>
      <c r="E455" t="s">
        <v>883</v>
      </c>
    </row>
    <row r="456" spans="1:5" x14ac:dyDescent="0.25">
      <c r="A456" t="s">
        <v>255</v>
      </c>
      <c r="B456" t="s">
        <v>621</v>
      </c>
      <c r="C456" t="s">
        <v>776</v>
      </c>
      <c r="D456" t="s">
        <v>767</v>
      </c>
      <c r="E456" t="s">
        <v>546</v>
      </c>
    </row>
    <row r="457" spans="1:5" x14ac:dyDescent="0.25">
      <c r="A457" t="s">
        <v>256</v>
      </c>
      <c r="B457" t="s">
        <v>621</v>
      </c>
      <c r="C457" t="s">
        <v>775</v>
      </c>
      <c r="D457" t="s">
        <v>767</v>
      </c>
      <c r="E457" t="s">
        <v>883</v>
      </c>
    </row>
    <row r="458" spans="1:5" x14ac:dyDescent="0.25">
      <c r="A458" t="s">
        <v>257</v>
      </c>
      <c r="B458" t="s">
        <v>621</v>
      </c>
      <c r="C458" t="s">
        <v>774</v>
      </c>
      <c r="D458" t="s">
        <v>767</v>
      </c>
      <c r="E458" t="s">
        <v>883</v>
      </c>
    </row>
    <row r="459" spans="1:5" x14ac:dyDescent="0.25">
      <c r="A459" t="s">
        <v>258</v>
      </c>
      <c r="B459" t="s">
        <v>621</v>
      </c>
      <c r="C459" t="s">
        <v>773</v>
      </c>
      <c r="D459" t="s">
        <v>767</v>
      </c>
      <c r="E459" t="s">
        <v>883</v>
      </c>
    </row>
    <row r="460" spans="1:5" x14ac:dyDescent="0.25">
      <c r="A460" t="s">
        <v>263</v>
      </c>
      <c r="B460" t="s">
        <v>621</v>
      </c>
      <c r="C460" t="s">
        <v>776</v>
      </c>
      <c r="D460" t="s">
        <v>767</v>
      </c>
      <c r="E460" t="s">
        <v>546</v>
      </c>
    </row>
    <row r="461" spans="1:5" x14ac:dyDescent="0.25">
      <c r="A461" t="s">
        <v>264</v>
      </c>
      <c r="B461" t="s">
        <v>621</v>
      </c>
      <c r="C461" t="s">
        <v>775</v>
      </c>
      <c r="D461" t="s">
        <v>767</v>
      </c>
      <c r="E461" t="s">
        <v>883</v>
      </c>
    </row>
    <row r="462" spans="1:5" x14ac:dyDescent="0.25">
      <c r="A462" t="s">
        <v>265</v>
      </c>
      <c r="B462" t="s">
        <v>621</v>
      </c>
      <c r="C462" t="s">
        <v>773</v>
      </c>
      <c r="D462" t="s">
        <v>767</v>
      </c>
      <c r="E462" t="s">
        <v>883</v>
      </c>
    </row>
    <row r="463" spans="1:5" x14ac:dyDescent="0.25">
      <c r="A463" t="s">
        <v>266</v>
      </c>
      <c r="B463" t="s">
        <v>621</v>
      </c>
      <c r="C463" t="s">
        <v>774</v>
      </c>
      <c r="D463" t="s">
        <v>767</v>
      </c>
      <c r="E463" t="s">
        <v>883</v>
      </c>
    </row>
    <row r="464" spans="1:5" x14ac:dyDescent="0.25">
      <c r="A464" t="s">
        <v>272</v>
      </c>
      <c r="B464" t="s">
        <v>621</v>
      </c>
      <c r="C464" t="s">
        <v>776</v>
      </c>
      <c r="D464" t="s">
        <v>767</v>
      </c>
      <c r="E464" t="s">
        <v>546</v>
      </c>
    </row>
    <row r="465" spans="1:5" x14ac:dyDescent="0.25">
      <c r="A465" t="s">
        <v>273</v>
      </c>
      <c r="B465" t="s">
        <v>621</v>
      </c>
      <c r="C465" t="s">
        <v>775</v>
      </c>
      <c r="D465" t="s">
        <v>767</v>
      </c>
      <c r="E465" t="s">
        <v>883</v>
      </c>
    </row>
    <row r="466" spans="1:5" x14ac:dyDescent="0.25">
      <c r="A466" t="s">
        <v>274</v>
      </c>
      <c r="B466" t="s">
        <v>621</v>
      </c>
      <c r="C466" t="s">
        <v>774</v>
      </c>
      <c r="D466" t="s">
        <v>767</v>
      </c>
      <c r="E466" t="s">
        <v>883</v>
      </c>
    </row>
    <row r="467" spans="1:5" x14ac:dyDescent="0.25">
      <c r="A467" t="s">
        <v>275</v>
      </c>
      <c r="B467" t="s">
        <v>621</v>
      </c>
      <c r="C467" t="s">
        <v>773</v>
      </c>
      <c r="D467" t="s">
        <v>767</v>
      </c>
      <c r="E467" t="s">
        <v>883</v>
      </c>
    </row>
    <row r="468" spans="1:5" x14ac:dyDescent="0.25">
      <c r="A468" t="s">
        <v>289</v>
      </c>
      <c r="B468" t="s">
        <v>621</v>
      </c>
      <c r="C468" t="s">
        <v>776</v>
      </c>
      <c r="D468" t="s">
        <v>767</v>
      </c>
      <c r="E468" t="s">
        <v>546</v>
      </c>
    </row>
    <row r="469" spans="1:5" x14ac:dyDescent="0.25">
      <c r="A469" t="s">
        <v>290</v>
      </c>
      <c r="B469" t="s">
        <v>621</v>
      </c>
      <c r="C469" t="s">
        <v>775</v>
      </c>
      <c r="D469" t="s">
        <v>767</v>
      </c>
      <c r="E469" t="s">
        <v>883</v>
      </c>
    </row>
    <row r="470" spans="1:5" x14ac:dyDescent="0.25">
      <c r="A470" t="s">
        <v>291</v>
      </c>
      <c r="B470" t="s">
        <v>621</v>
      </c>
      <c r="C470" t="s">
        <v>774</v>
      </c>
      <c r="D470" t="s">
        <v>767</v>
      </c>
      <c r="E470" t="s">
        <v>883</v>
      </c>
    </row>
    <row r="471" spans="1:5" x14ac:dyDescent="0.25">
      <c r="A471" t="s">
        <v>292</v>
      </c>
      <c r="B471" t="s">
        <v>621</v>
      </c>
      <c r="C471" t="s">
        <v>773</v>
      </c>
      <c r="D471" t="s">
        <v>767</v>
      </c>
      <c r="E471" t="s">
        <v>883</v>
      </c>
    </row>
    <row r="472" spans="1:5" x14ac:dyDescent="0.25">
      <c r="A472" t="s">
        <v>302</v>
      </c>
      <c r="B472" t="s">
        <v>621</v>
      </c>
      <c r="C472" t="s">
        <v>776</v>
      </c>
      <c r="D472" t="s">
        <v>767</v>
      </c>
      <c r="E472" t="s">
        <v>546</v>
      </c>
    </row>
    <row r="473" spans="1:5" x14ac:dyDescent="0.25">
      <c r="A473" t="s">
        <v>303</v>
      </c>
      <c r="B473" t="s">
        <v>621</v>
      </c>
      <c r="C473" t="s">
        <v>775</v>
      </c>
      <c r="D473" t="s">
        <v>767</v>
      </c>
      <c r="E473" t="s">
        <v>883</v>
      </c>
    </row>
    <row r="474" spans="1:5" x14ac:dyDescent="0.25">
      <c r="A474" t="s">
        <v>304</v>
      </c>
      <c r="B474" t="s">
        <v>621</v>
      </c>
      <c r="C474" t="s">
        <v>774</v>
      </c>
      <c r="D474" t="s">
        <v>767</v>
      </c>
      <c r="E474" t="s">
        <v>883</v>
      </c>
    </row>
    <row r="475" spans="1:5" x14ac:dyDescent="0.25">
      <c r="A475" t="s">
        <v>305</v>
      </c>
      <c r="B475" t="s">
        <v>621</v>
      </c>
      <c r="C475" t="s">
        <v>773</v>
      </c>
      <c r="D475" t="s">
        <v>767</v>
      </c>
      <c r="E475" t="s">
        <v>883</v>
      </c>
    </row>
    <row r="476" spans="1:5" x14ac:dyDescent="0.25">
      <c r="A476" t="s">
        <v>311</v>
      </c>
      <c r="B476" t="s">
        <v>621</v>
      </c>
      <c r="C476" t="s">
        <v>776</v>
      </c>
      <c r="D476" t="s">
        <v>767</v>
      </c>
      <c r="E476" t="s">
        <v>546</v>
      </c>
    </row>
    <row r="477" spans="1:5" x14ac:dyDescent="0.25">
      <c r="A477" t="s">
        <v>312</v>
      </c>
      <c r="B477" t="s">
        <v>621</v>
      </c>
      <c r="C477" t="s">
        <v>775</v>
      </c>
      <c r="D477" t="s">
        <v>767</v>
      </c>
      <c r="E477" t="s">
        <v>883</v>
      </c>
    </row>
    <row r="478" spans="1:5" x14ac:dyDescent="0.25">
      <c r="A478" t="s">
        <v>313</v>
      </c>
      <c r="B478" t="s">
        <v>621</v>
      </c>
      <c r="C478" t="s">
        <v>774</v>
      </c>
      <c r="D478" t="s">
        <v>767</v>
      </c>
      <c r="E478" t="s">
        <v>883</v>
      </c>
    </row>
    <row r="479" spans="1:5" x14ac:dyDescent="0.25">
      <c r="A479" t="s">
        <v>314</v>
      </c>
      <c r="B479" t="s">
        <v>621</v>
      </c>
      <c r="C479" t="s">
        <v>773</v>
      </c>
      <c r="D479" t="s">
        <v>767</v>
      </c>
      <c r="E479" t="s">
        <v>883</v>
      </c>
    </row>
    <row r="480" spans="1:5" x14ac:dyDescent="0.25">
      <c r="A480" t="s">
        <v>334</v>
      </c>
      <c r="B480" t="s">
        <v>621</v>
      </c>
      <c r="C480" t="s">
        <v>776</v>
      </c>
      <c r="D480" t="s">
        <v>767</v>
      </c>
      <c r="E480" t="s">
        <v>546</v>
      </c>
    </row>
    <row r="481" spans="1:5" x14ac:dyDescent="0.25">
      <c r="A481" t="s">
        <v>335</v>
      </c>
      <c r="B481" t="s">
        <v>621</v>
      </c>
      <c r="C481" t="s">
        <v>775</v>
      </c>
      <c r="D481" t="s">
        <v>767</v>
      </c>
      <c r="E481" t="s">
        <v>883</v>
      </c>
    </row>
    <row r="482" spans="1:5" x14ac:dyDescent="0.25">
      <c r="A482" t="s">
        <v>336</v>
      </c>
      <c r="B482" t="s">
        <v>621</v>
      </c>
      <c r="C482" t="s">
        <v>773</v>
      </c>
      <c r="D482" t="s">
        <v>767</v>
      </c>
      <c r="E482" t="s">
        <v>883</v>
      </c>
    </row>
    <row r="483" spans="1:5" x14ac:dyDescent="0.25">
      <c r="A483" t="s">
        <v>337</v>
      </c>
      <c r="B483" t="s">
        <v>621</v>
      </c>
      <c r="C483" t="s">
        <v>774</v>
      </c>
      <c r="D483" t="s">
        <v>767</v>
      </c>
      <c r="E483" t="s">
        <v>883</v>
      </c>
    </row>
    <row r="484" spans="1:5" x14ac:dyDescent="0.25">
      <c r="A484" t="s">
        <v>351</v>
      </c>
      <c r="B484" t="s">
        <v>621</v>
      </c>
      <c r="C484" t="s">
        <v>776</v>
      </c>
      <c r="D484" t="s">
        <v>767</v>
      </c>
      <c r="E484" t="s">
        <v>546</v>
      </c>
    </row>
    <row r="485" spans="1:5" x14ac:dyDescent="0.25">
      <c r="A485" t="s">
        <v>352</v>
      </c>
      <c r="B485" t="s">
        <v>621</v>
      </c>
      <c r="C485" t="s">
        <v>775</v>
      </c>
      <c r="D485" t="s">
        <v>767</v>
      </c>
      <c r="E485" t="s">
        <v>883</v>
      </c>
    </row>
    <row r="486" spans="1:5" x14ac:dyDescent="0.25">
      <c r="A486" t="s">
        <v>353</v>
      </c>
      <c r="B486" t="s">
        <v>621</v>
      </c>
      <c r="C486" t="s">
        <v>774</v>
      </c>
      <c r="D486" t="s">
        <v>767</v>
      </c>
      <c r="E486" t="s">
        <v>883</v>
      </c>
    </row>
    <row r="487" spans="1:5" x14ac:dyDescent="0.25">
      <c r="A487" t="s">
        <v>354</v>
      </c>
      <c r="B487" t="s">
        <v>621</v>
      </c>
      <c r="C487" t="s">
        <v>773</v>
      </c>
      <c r="D487" t="s">
        <v>767</v>
      </c>
      <c r="E487" t="s">
        <v>883</v>
      </c>
    </row>
    <row r="488" spans="1:5" x14ac:dyDescent="0.25">
      <c r="A488" t="s">
        <v>387</v>
      </c>
      <c r="B488" t="s">
        <v>621</v>
      </c>
      <c r="C488" t="s">
        <v>776</v>
      </c>
      <c r="D488" t="s">
        <v>767</v>
      </c>
      <c r="E488" t="s">
        <v>546</v>
      </c>
    </row>
    <row r="489" spans="1:5" x14ac:dyDescent="0.25">
      <c r="A489" t="s">
        <v>388</v>
      </c>
      <c r="B489" t="s">
        <v>621</v>
      </c>
      <c r="C489" t="s">
        <v>775</v>
      </c>
      <c r="D489" t="s">
        <v>767</v>
      </c>
      <c r="E489" t="s">
        <v>883</v>
      </c>
    </row>
    <row r="490" spans="1:5" x14ac:dyDescent="0.25">
      <c r="A490" t="s">
        <v>389</v>
      </c>
      <c r="B490" t="s">
        <v>621</v>
      </c>
      <c r="C490" t="s">
        <v>773</v>
      </c>
      <c r="D490" t="s">
        <v>767</v>
      </c>
      <c r="E490" t="s">
        <v>883</v>
      </c>
    </row>
    <row r="491" spans="1:5" x14ac:dyDescent="0.25">
      <c r="A491" t="s">
        <v>390</v>
      </c>
      <c r="B491" t="s">
        <v>621</v>
      </c>
      <c r="C491" t="s">
        <v>774</v>
      </c>
      <c r="D491" t="s">
        <v>767</v>
      </c>
      <c r="E491" t="s">
        <v>883</v>
      </c>
    </row>
    <row r="492" spans="1:5" x14ac:dyDescent="0.25">
      <c r="A492" t="s">
        <v>396</v>
      </c>
      <c r="B492" t="s">
        <v>621</v>
      </c>
      <c r="C492" t="s">
        <v>776</v>
      </c>
      <c r="D492" t="s">
        <v>767</v>
      </c>
      <c r="E492" t="s">
        <v>546</v>
      </c>
    </row>
    <row r="493" spans="1:5" x14ac:dyDescent="0.25">
      <c r="A493" t="s">
        <v>397</v>
      </c>
      <c r="B493" t="s">
        <v>621</v>
      </c>
      <c r="C493" t="s">
        <v>775</v>
      </c>
      <c r="D493" t="s">
        <v>767</v>
      </c>
      <c r="E493" t="s">
        <v>883</v>
      </c>
    </row>
    <row r="494" spans="1:5" x14ac:dyDescent="0.25">
      <c r="A494" t="s">
        <v>398</v>
      </c>
      <c r="B494" t="s">
        <v>621</v>
      </c>
      <c r="C494" t="s">
        <v>774</v>
      </c>
      <c r="D494" t="s">
        <v>767</v>
      </c>
      <c r="E494" t="s">
        <v>883</v>
      </c>
    </row>
    <row r="495" spans="1:5" x14ac:dyDescent="0.25">
      <c r="A495" t="s">
        <v>399</v>
      </c>
      <c r="B495" t="s">
        <v>621</v>
      </c>
      <c r="C495" t="s">
        <v>773</v>
      </c>
      <c r="D495" t="s">
        <v>767</v>
      </c>
      <c r="E495" t="s">
        <v>883</v>
      </c>
    </row>
    <row r="496" spans="1:5" x14ac:dyDescent="0.25">
      <c r="A496" t="s">
        <v>318</v>
      </c>
      <c r="B496" t="s">
        <v>318</v>
      </c>
      <c r="C496" t="s">
        <v>791</v>
      </c>
      <c r="D496" t="s">
        <v>795</v>
      </c>
      <c r="E496" t="s">
        <v>881</v>
      </c>
    </row>
    <row r="497" spans="1:5" x14ac:dyDescent="0.25">
      <c r="A497" t="s">
        <v>792</v>
      </c>
      <c r="B497" t="s">
        <v>621</v>
      </c>
      <c r="C497" t="s">
        <v>793</v>
      </c>
      <c r="D497" t="s">
        <v>795</v>
      </c>
      <c r="E497" t="s">
        <v>771</v>
      </c>
    </row>
    <row r="498" spans="1:5" x14ac:dyDescent="0.25">
      <c r="A498" t="s">
        <v>317</v>
      </c>
      <c r="B498" t="s">
        <v>621</v>
      </c>
      <c r="C498" t="s">
        <v>317</v>
      </c>
      <c r="D498" t="s">
        <v>795</v>
      </c>
      <c r="E498" t="s">
        <v>848</v>
      </c>
    </row>
    <row r="499" spans="1:5" x14ac:dyDescent="0.25">
      <c r="A499" t="s">
        <v>320</v>
      </c>
      <c r="B499" t="s">
        <v>621</v>
      </c>
      <c r="C499" t="s">
        <v>794</v>
      </c>
      <c r="D499" t="s">
        <v>795</v>
      </c>
      <c r="E499" t="s">
        <v>771</v>
      </c>
    </row>
    <row r="500" spans="1:5" x14ac:dyDescent="0.25">
      <c r="A500" t="s">
        <v>797</v>
      </c>
      <c r="B500" t="s">
        <v>621</v>
      </c>
      <c r="C500" t="s">
        <v>796</v>
      </c>
      <c r="D500" t="s">
        <v>795</v>
      </c>
      <c r="E500" t="s">
        <v>771</v>
      </c>
    </row>
    <row r="501" spans="1:5" x14ac:dyDescent="0.25">
      <c r="A501" t="s">
        <v>798</v>
      </c>
      <c r="B501" t="s">
        <v>621</v>
      </c>
      <c r="C501" t="s">
        <v>799</v>
      </c>
      <c r="D501" t="s">
        <v>795</v>
      </c>
      <c r="E501" t="s">
        <v>771</v>
      </c>
    </row>
    <row r="502" spans="1:5" x14ac:dyDescent="0.25">
      <c r="A502" t="s">
        <v>800</v>
      </c>
      <c r="B502" t="s">
        <v>621</v>
      </c>
      <c r="C502" t="s">
        <v>801</v>
      </c>
      <c r="D502" t="s">
        <v>795</v>
      </c>
      <c r="E502" t="s">
        <v>771</v>
      </c>
    </row>
    <row r="503" spans="1:5" x14ac:dyDescent="0.25">
      <c r="A503" t="s">
        <v>802</v>
      </c>
      <c r="B503" t="s">
        <v>621</v>
      </c>
      <c r="C503" t="s">
        <v>803</v>
      </c>
      <c r="D503" t="s">
        <v>795</v>
      </c>
      <c r="E503" t="s">
        <v>771</v>
      </c>
    </row>
    <row r="504" spans="1:5" x14ac:dyDescent="0.25">
      <c r="A504" t="s">
        <v>810</v>
      </c>
      <c r="B504" t="s">
        <v>621</v>
      </c>
      <c r="C504" t="s">
        <v>811</v>
      </c>
      <c r="D504" t="s">
        <v>795</v>
      </c>
      <c r="E504" t="s">
        <v>771</v>
      </c>
    </row>
    <row r="505" spans="1:5" x14ac:dyDescent="0.25">
      <c r="A505" t="s">
        <v>804</v>
      </c>
      <c r="B505" t="s">
        <v>621</v>
      </c>
      <c r="C505" t="s">
        <v>805</v>
      </c>
      <c r="D505" t="s">
        <v>795</v>
      </c>
      <c r="E505" t="s">
        <v>771</v>
      </c>
    </row>
    <row r="506" spans="1:5" x14ac:dyDescent="0.25">
      <c r="A506" t="s">
        <v>806</v>
      </c>
      <c r="B506" t="s">
        <v>621</v>
      </c>
      <c r="C506" t="s">
        <v>807</v>
      </c>
      <c r="D506" t="s">
        <v>795</v>
      </c>
      <c r="E506" t="s">
        <v>771</v>
      </c>
    </row>
    <row r="507" spans="1:5" x14ac:dyDescent="0.25">
      <c r="A507" t="s">
        <v>327</v>
      </c>
      <c r="B507" t="s">
        <v>621</v>
      </c>
      <c r="C507" t="s">
        <v>812</v>
      </c>
      <c r="D507" t="s">
        <v>795</v>
      </c>
      <c r="E507" t="s">
        <v>771</v>
      </c>
    </row>
    <row r="508" spans="1:5" x14ac:dyDescent="0.25">
      <c r="A508" t="s">
        <v>808</v>
      </c>
      <c r="B508" t="s">
        <v>621</v>
      </c>
      <c r="C508" t="s">
        <v>809</v>
      </c>
      <c r="D508" t="s">
        <v>795</v>
      </c>
      <c r="E508" t="s">
        <v>771</v>
      </c>
    </row>
    <row r="509" spans="1:5" x14ac:dyDescent="0.25">
      <c r="A509" t="s">
        <v>536</v>
      </c>
      <c r="B509" t="s">
        <v>627</v>
      </c>
      <c r="C509" t="s">
        <v>854</v>
      </c>
      <c r="D509" t="s">
        <v>849</v>
      </c>
      <c r="E509" t="s">
        <v>848</v>
      </c>
    </row>
    <row r="510" spans="1:5" x14ac:dyDescent="0.25">
      <c r="A510" t="s">
        <v>537</v>
      </c>
      <c r="B510" t="s">
        <v>627</v>
      </c>
      <c r="C510" t="s">
        <v>853</v>
      </c>
      <c r="D510" t="s">
        <v>849</v>
      </c>
      <c r="E510" t="s">
        <v>848</v>
      </c>
    </row>
    <row r="511" spans="1:5" x14ac:dyDescent="0.25">
      <c r="A511" t="s">
        <v>539</v>
      </c>
      <c r="B511" t="s">
        <v>627</v>
      </c>
      <c r="C511" t="s">
        <v>852</v>
      </c>
      <c r="D511" t="s">
        <v>849</v>
      </c>
      <c r="E511" t="s">
        <v>848</v>
      </c>
    </row>
    <row r="512" spans="1:5" x14ac:dyDescent="0.25">
      <c r="A512" t="s">
        <v>538</v>
      </c>
      <c r="B512" t="s">
        <v>627</v>
      </c>
      <c r="C512" t="s">
        <v>850</v>
      </c>
      <c r="D512" t="s">
        <v>849</v>
      </c>
      <c r="E512" t="s">
        <v>848</v>
      </c>
    </row>
    <row r="513" spans="1:5" x14ac:dyDescent="0.25">
      <c r="A513" t="s">
        <v>490</v>
      </c>
      <c r="B513" t="s">
        <v>627</v>
      </c>
      <c r="C513" t="s">
        <v>813</v>
      </c>
      <c r="D513" t="s">
        <v>847</v>
      </c>
      <c r="E513" t="s">
        <v>886</v>
      </c>
    </row>
    <row r="514" spans="1:5" x14ac:dyDescent="0.25">
      <c r="A514" t="s">
        <v>240</v>
      </c>
      <c r="B514" t="s">
        <v>627</v>
      </c>
      <c r="C514" t="s">
        <v>814</v>
      </c>
      <c r="D514" t="s">
        <v>847</v>
      </c>
      <c r="E514" t="s">
        <v>886</v>
      </c>
    </row>
    <row r="515" spans="1:5" x14ac:dyDescent="0.25">
      <c r="A515" t="s">
        <v>139</v>
      </c>
      <c r="B515" t="s">
        <v>627</v>
      </c>
      <c r="C515" t="s">
        <v>815</v>
      </c>
      <c r="D515" t="s">
        <v>847</v>
      </c>
      <c r="E515" t="s">
        <v>886</v>
      </c>
    </row>
    <row r="516" spans="1:5" x14ac:dyDescent="0.25">
      <c r="A516" t="s">
        <v>102</v>
      </c>
      <c r="B516" t="s">
        <v>627</v>
      </c>
      <c r="C516" t="s">
        <v>816</v>
      </c>
      <c r="D516" t="s">
        <v>847</v>
      </c>
      <c r="E516" t="s">
        <v>886</v>
      </c>
    </row>
    <row r="517" spans="1:5" x14ac:dyDescent="0.25">
      <c r="A517" t="s">
        <v>468</v>
      </c>
      <c r="B517" t="s">
        <v>627</v>
      </c>
      <c r="C517" t="s">
        <v>817</v>
      </c>
      <c r="D517" t="s">
        <v>847</v>
      </c>
      <c r="E517" t="s">
        <v>886</v>
      </c>
    </row>
    <row r="518" spans="1:5" x14ac:dyDescent="0.25">
      <c r="A518" t="s">
        <v>489</v>
      </c>
      <c r="B518" t="s">
        <v>627</v>
      </c>
      <c r="C518" t="s">
        <v>818</v>
      </c>
      <c r="D518" t="s">
        <v>847</v>
      </c>
      <c r="E518" t="s">
        <v>887</v>
      </c>
    </row>
    <row r="519" spans="1:5" x14ac:dyDescent="0.25">
      <c r="A519" t="s">
        <v>640</v>
      </c>
      <c r="B519" t="s">
        <v>627</v>
      </c>
      <c r="C519" t="s">
        <v>641</v>
      </c>
      <c r="D519" t="s">
        <v>847</v>
      </c>
      <c r="E519" t="s">
        <v>848</v>
      </c>
    </row>
    <row r="520" spans="1:5" x14ac:dyDescent="0.25">
      <c r="A520" t="s">
        <v>492</v>
      </c>
      <c r="B520" t="s">
        <v>627</v>
      </c>
      <c r="C520" t="s">
        <v>819</v>
      </c>
      <c r="D520" t="s">
        <v>847</v>
      </c>
      <c r="E520" t="s">
        <v>886</v>
      </c>
    </row>
    <row r="521" spans="1:5" x14ac:dyDescent="0.25">
      <c r="A521" t="s">
        <v>643</v>
      </c>
      <c r="B521" t="s">
        <v>627</v>
      </c>
      <c r="C521" t="s">
        <v>644</v>
      </c>
      <c r="D521" t="s">
        <v>847</v>
      </c>
      <c r="E521" t="s">
        <v>887</v>
      </c>
    </row>
    <row r="522" spans="1:5" x14ac:dyDescent="0.25">
      <c r="A522" t="s">
        <v>491</v>
      </c>
      <c r="B522" t="s">
        <v>627</v>
      </c>
      <c r="C522" t="s">
        <v>820</v>
      </c>
      <c r="D522" t="s">
        <v>847</v>
      </c>
      <c r="E522" t="s">
        <v>887</v>
      </c>
    </row>
    <row r="523" spans="1:5" x14ac:dyDescent="0.25">
      <c r="A523" t="s">
        <v>497</v>
      </c>
      <c r="B523" t="s">
        <v>627</v>
      </c>
      <c r="C523" t="s">
        <v>817</v>
      </c>
      <c r="D523" t="s">
        <v>847</v>
      </c>
      <c r="E523" t="s">
        <v>886</v>
      </c>
    </row>
    <row r="524" spans="1:5" x14ac:dyDescent="0.25">
      <c r="A524" t="s">
        <v>46</v>
      </c>
      <c r="B524" t="s">
        <v>627</v>
      </c>
      <c r="C524" t="s">
        <v>821</v>
      </c>
      <c r="D524" t="s">
        <v>847</v>
      </c>
      <c r="E524" t="s">
        <v>886</v>
      </c>
    </row>
    <row r="525" spans="1:5" x14ac:dyDescent="0.25">
      <c r="A525" t="s">
        <v>370</v>
      </c>
      <c r="B525" t="s">
        <v>627</v>
      </c>
      <c r="C525" t="s">
        <v>370</v>
      </c>
      <c r="D525" t="s">
        <v>847</v>
      </c>
      <c r="E525" t="s">
        <v>848</v>
      </c>
    </row>
    <row r="526" spans="1:5" x14ac:dyDescent="0.25">
      <c r="A526" t="s">
        <v>242</v>
      </c>
      <c r="B526" t="s">
        <v>318</v>
      </c>
      <c r="C526" t="s">
        <v>822</v>
      </c>
      <c r="D526" t="s">
        <v>847</v>
      </c>
      <c r="E526" t="s">
        <v>881</v>
      </c>
    </row>
    <row r="527" spans="1:5" x14ac:dyDescent="0.25">
      <c r="A527" t="s">
        <v>243</v>
      </c>
      <c r="B527" t="s">
        <v>627</v>
      </c>
      <c r="C527" t="s">
        <v>823</v>
      </c>
      <c r="D527" t="s">
        <v>847</v>
      </c>
      <c r="E527" t="s">
        <v>887</v>
      </c>
    </row>
    <row r="528" spans="1:5" x14ac:dyDescent="0.25">
      <c r="A528" t="s">
        <v>465</v>
      </c>
      <c r="B528" t="s">
        <v>627</v>
      </c>
      <c r="C528" t="s">
        <v>824</v>
      </c>
      <c r="D528" t="s">
        <v>847</v>
      </c>
      <c r="E528" t="s">
        <v>887</v>
      </c>
    </row>
    <row r="529" spans="1:5" x14ac:dyDescent="0.25">
      <c r="A529" t="s">
        <v>282</v>
      </c>
      <c r="B529" t="s">
        <v>627</v>
      </c>
      <c r="C529" t="s">
        <v>825</v>
      </c>
      <c r="D529" t="s">
        <v>847</v>
      </c>
      <c r="E529" t="s">
        <v>888</v>
      </c>
    </row>
    <row r="530" spans="1:5" x14ac:dyDescent="0.25">
      <c r="A530" t="s">
        <v>494</v>
      </c>
      <c r="B530" t="s">
        <v>627</v>
      </c>
      <c r="C530" t="s">
        <v>826</v>
      </c>
      <c r="D530" t="s">
        <v>847</v>
      </c>
      <c r="E530" t="s">
        <v>884</v>
      </c>
    </row>
    <row r="531" spans="1:5" x14ac:dyDescent="0.25">
      <c r="A531" t="s">
        <v>487</v>
      </c>
      <c r="B531" t="s">
        <v>621</v>
      </c>
      <c r="C531" t="s">
        <v>827</v>
      </c>
      <c r="D531" t="s">
        <v>847</v>
      </c>
      <c r="E531" t="s">
        <v>881</v>
      </c>
    </row>
    <row r="532" spans="1:5" x14ac:dyDescent="0.25">
      <c r="A532" t="s">
        <v>454</v>
      </c>
      <c r="B532" t="s">
        <v>621</v>
      </c>
      <c r="C532" t="s">
        <v>828</v>
      </c>
      <c r="D532" t="s">
        <v>847</v>
      </c>
      <c r="E532" t="s">
        <v>884</v>
      </c>
    </row>
    <row r="533" spans="1:5" x14ac:dyDescent="0.25">
      <c r="A533" t="s">
        <v>461</v>
      </c>
      <c r="B533" t="s">
        <v>621</v>
      </c>
      <c r="C533" t="s">
        <v>829</v>
      </c>
      <c r="D533" t="s">
        <v>847</v>
      </c>
      <c r="E533" t="s">
        <v>884</v>
      </c>
    </row>
    <row r="534" spans="1:5" x14ac:dyDescent="0.25">
      <c r="A534" t="s">
        <v>460</v>
      </c>
      <c r="B534" t="s">
        <v>621</v>
      </c>
      <c r="C534" t="s">
        <v>830</v>
      </c>
      <c r="D534" t="s">
        <v>847</v>
      </c>
      <c r="E534" t="s">
        <v>884</v>
      </c>
    </row>
    <row r="535" spans="1:5" x14ac:dyDescent="0.25">
      <c r="A535" t="s">
        <v>457</v>
      </c>
      <c r="B535" t="s">
        <v>627</v>
      </c>
      <c r="C535" t="s">
        <v>855</v>
      </c>
      <c r="D535" t="s">
        <v>849</v>
      </c>
      <c r="E535" t="s">
        <v>884</v>
      </c>
    </row>
    <row r="536" spans="1:5" x14ac:dyDescent="0.25">
      <c r="A536" t="s">
        <v>462</v>
      </c>
      <c r="B536" t="s">
        <v>621</v>
      </c>
      <c r="C536" t="s">
        <v>831</v>
      </c>
      <c r="D536" t="s">
        <v>847</v>
      </c>
      <c r="E536" t="s">
        <v>884</v>
      </c>
    </row>
    <row r="537" spans="1:5" x14ac:dyDescent="0.25">
      <c r="A537" t="s">
        <v>535</v>
      </c>
      <c r="B537" t="s">
        <v>627</v>
      </c>
      <c r="C537" t="s">
        <v>678</v>
      </c>
      <c r="D537" t="s">
        <v>847</v>
      </c>
      <c r="E537" t="s">
        <v>848</v>
      </c>
    </row>
    <row r="538" spans="1:5" x14ac:dyDescent="0.25">
      <c r="A538" t="s">
        <v>495</v>
      </c>
      <c r="B538" t="s">
        <v>627</v>
      </c>
      <c r="C538" t="s">
        <v>832</v>
      </c>
      <c r="D538" t="s">
        <v>847</v>
      </c>
      <c r="E538" t="s">
        <v>887</v>
      </c>
    </row>
    <row r="539" spans="1:5" x14ac:dyDescent="0.25">
      <c r="A539" t="s">
        <v>434</v>
      </c>
      <c r="B539" t="s">
        <v>627</v>
      </c>
      <c r="C539" t="s">
        <v>833</v>
      </c>
      <c r="D539" t="s">
        <v>847</v>
      </c>
      <c r="E539" t="s">
        <v>886</v>
      </c>
    </row>
    <row r="540" spans="1:5" x14ac:dyDescent="0.25">
      <c r="A540" t="s">
        <v>306</v>
      </c>
      <c r="B540" t="s">
        <v>318</v>
      </c>
      <c r="C540" t="s">
        <v>834</v>
      </c>
      <c r="D540" t="s">
        <v>847</v>
      </c>
      <c r="E540" t="s">
        <v>881</v>
      </c>
    </row>
    <row r="541" spans="1:5" x14ac:dyDescent="0.25">
      <c r="A541" t="s">
        <v>503</v>
      </c>
      <c r="B541" t="s">
        <v>627</v>
      </c>
      <c r="C541" t="s">
        <v>687</v>
      </c>
      <c r="D541" t="s">
        <v>847</v>
      </c>
      <c r="E541" t="s">
        <v>887</v>
      </c>
    </row>
    <row r="542" spans="1:5" x14ac:dyDescent="0.25">
      <c r="A542" t="s">
        <v>499</v>
      </c>
      <c r="B542" t="s">
        <v>318</v>
      </c>
      <c r="C542" t="s">
        <v>688</v>
      </c>
      <c r="D542" t="s">
        <v>847</v>
      </c>
      <c r="E542" t="s">
        <v>881</v>
      </c>
    </row>
    <row r="543" spans="1:5" x14ac:dyDescent="0.25">
      <c r="A543" t="s">
        <v>498</v>
      </c>
      <c r="B543" t="s">
        <v>318</v>
      </c>
      <c r="C543" t="s">
        <v>689</v>
      </c>
      <c r="D543" t="s">
        <v>847</v>
      </c>
      <c r="E543" t="s">
        <v>881</v>
      </c>
    </row>
    <row r="544" spans="1:5" x14ac:dyDescent="0.25">
      <c r="A544" t="s">
        <v>504</v>
      </c>
      <c r="B544" t="s">
        <v>627</v>
      </c>
      <c r="C544" t="s">
        <v>690</v>
      </c>
      <c r="D544" t="s">
        <v>847</v>
      </c>
      <c r="E544" t="s">
        <v>892</v>
      </c>
    </row>
    <row r="545" spans="1:5" x14ac:dyDescent="0.25">
      <c r="A545" t="s">
        <v>502</v>
      </c>
      <c r="B545" t="s">
        <v>627</v>
      </c>
      <c r="C545" t="s">
        <v>691</v>
      </c>
      <c r="D545" t="s">
        <v>847</v>
      </c>
      <c r="E545" t="s">
        <v>892</v>
      </c>
    </row>
    <row r="546" spans="1:5" x14ac:dyDescent="0.25">
      <c r="A546" t="s">
        <v>493</v>
      </c>
      <c r="B546" t="s">
        <v>627</v>
      </c>
      <c r="C546" t="s">
        <v>835</v>
      </c>
      <c r="D546" t="s">
        <v>847</v>
      </c>
      <c r="E546" t="s">
        <v>886</v>
      </c>
    </row>
    <row r="547" spans="1:5" x14ac:dyDescent="0.25">
      <c r="A547" t="s">
        <v>500</v>
      </c>
      <c r="B547" t="s">
        <v>621</v>
      </c>
      <c r="C547" t="s">
        <v>693</v>
      </c>
      <c r="D547" t="s">
        <v>847</v>
      </c>
      <c r="E547" t="s">
        <v>892</v>
      </c>
    </row>
    <row r="548" spans="1:5" x14ac:dyDescent="0.25">
      <c r="A548" t="s">
        <v>501</v>
      </c>
      <c r="B548" t="s">
        <v>621</v>
      </c>
      <c r="C548" t="s">
        <v>694</v>
      </c>
      <c r="D548" t="s">
        <v>847</v>
      </c>
      <c r="E548" t="s">
        <v>892</v>
      </c>
    </row>
    <row r="549" spans="1:5" x14ac:dyDescent="0.25">
      <c r="A549" t="s">
        <v>695</v>
      </c>
      <c r="B549" t="s">
        <v>627</v>
      </c>
      <c r="C549" t="s">
        <v>836</v>
      </c>
      <c r="D549" t="s">
        <v>847</v>
      </c>
      <c r="E549" t="s">
        <v>884</v>
      </c>
    </row>
    <row r="550" spans="1:5" x14ac:dyDescent="0.25">
      <c r="A550" t="s">
        <v>464</v>
      </c>
      <c r="B550" t="s">
        <v>627</v>
      </c>
      <c r="C550" t="s">
        <v>837</v>
      </c>
      <c r="D550" t="s">
        <v>847</v>
      </c>
      <c r="E550" t="s">
        <v>888</v>
      </c>
    </row>
    <row r="551" spans="1:5" x14ac:dyDescent="0.25">
      <c r="A551" t="s">
        <v>198</v>
      </c>
      <c r="B551" t="s">
        <v>627</v>
      </c>
      <c r="C551" t="s">
        <v>838</v>
      </c>
      <c r="D551" t="s">
        <v>847</v>
      </c>
      <c r="E551" t="s">
        <v>887</v>
      </c>
    </row>
    <row r="552" spans="1:5" x14ac:dyDescent="0.25">
      <c r="A552" t="s">
        <v>149</v>
      </c>
      <c r="B552" t="s">
        <v>627</v>
      </c>
      <c r="C552" t="s">
        <v>839</v>
      </c>
      <c r="D552" t="s">
        <v>847</v>
      </c>
      <c r="E552" t="s">
        <v>887</v>
      </c>
    </row>
    <row r="553" spans="1:5" x14ac:dyDescent="0.25">
      <c r="A553" t="s">
        <v>496</v>
      </c>
      <c r="B553" t="s">
        <v>627</v>
      </c>
      <c r="C553" t="s">
        <v>840</v>
      </c>
      <c r="D553" t="s">
        <v>847</v>
      </c>
      <c r="E553" t="s">
        <v>887</v>
      </c>
    </row>
    <row r="554" spans="1:5" x14ac:dyDescent="0.25">
      <c r="A554" t="s">
        <v>717</v>
      </c>
      <c r="B554" t="s">
        <v>627</v>
      </c>
      <c r="C554" t="s">
        <v>841</v>
      </c>
      <c r="D554" t="s">
        <v>847</v>
      </c>
      <c r="E554" t="s">
        <v>848</v>
      </c>
    </row>
    <row r="555" spans="1:5" x14ac:dyDescent="0.25">
      <c r="A555" t="s">
        <v>512</v>
      </c>
      <c r="B555" t="s">
        <v>621</v>
      </c>
      <c r="C555" t="s">
        <v>842</v>
      </c>
      <c r="D555" t="s">
        <v>847</v>
      </c>
      <c r="E555" t="s">
        <v>884</v>
      </c>
    </row>
    <row r="556" spans="1:5" x14ac:dyDescent="0.25">
      <c r="A556" t="s">
        <v>486</v>
      </c>
      <c r="B556" t="s">
        <v>621</v>
      </c>
      <c r="C556" t="s">
        <v>843</v>
      </c>
      <c r="D556" t="s">
        <v>847</v>
      </c>
      <c r="E556" t="s">
        <v>884</v>
      </c>
    </row>
    <row r="557" spans="1:5" x14ac:dyDescent="0.25">
      <c r="A557" t="s">
        <v>426</v>
      </c>
      <c r="B557" t="s">
        <v>627</v>
      </c>
      <c r="C557" t="s">
        <v>844</v>
      </c>
      <c r="D557" t="s">
        <v>847</v>
      </c>
      <c r="E557" t="s">
        <v>886</v>
      </c>
    </row>
    <row r="558" spans="1:5" x14ac:dyDescent="0.25">
      <c r="A558" t="s">
        <v>488</v>
      </c>
      <c r="B558" t="s">
        <v>621</v>
      </c>
      <c r="C558" t="s">
        <v>845</v>
      </c>
      <c r="D558" t="s">
        <v>847</v>
      </c>
      <c r="E558" t="s">
        <v>884</v>
      </c>
    </row>
    <row r="559" spans="1:5" x14ac:dyDescent="0.25">
      <c r="A559" t="s">
        <v>747</v>
      </c>
      <c r="B559" t="s">
        <v>627</v>
      </c>
      <c r="C559" t="s">
        <v>748</v>
      </c>
      <c r="D559" t="s">
        <v>847</v>
      </c>
      <c r="E559" t="s">
        <v>848</v>
      </c>
    </row>
    <row r="560" spans="1:5" x14ac:dyDescent="0.25">
      <c r="A560" t="s">
        <v>431</v>
      </c>
      <c r="B560" t="s">
        <v>627</v>
      </c>
      <c r="C560" t="s">
        <v>846</v>
      </c>
      <c r="D560" t="s">
        <v>847</v>
      </c>
      <c r="E560" t="s">
        <v>886</v>
      </c>
    </row>
  </sheetData>
  <autoFilter ref="A1:E560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2"/>
  <sheetViews>
    <sheetView topLeftCell="T1" zoomScale="70" zoomScaleNormal="70" workbookViewId="0">
      <selection activeCell="Z22" sqref="Z22"/>
    </sheetView>
  </sheetViews>
  <sheetFormatPr defaultRowHeight="15" x14ac:dyDescent="0.25"/>
  <cols>
    <col min="1" max="1" width="31.42578125" bestFit="1" customWidth="1"/>
    <col min="2" max="2" width="9.140625" style="2"/>
    <col min="3" max="3" width="36.7109375" bestFit="1" customWidth="1"/>
    <col min="4" max="4" width="6.85546875" customWidth="1"/>
    <col min="5" max="5" width="124.42578125" bestFit="1" customWidth="1"/>
    <col min="6" max="6" width="6.42578125" customWidth="1"/>
    <col min="7" max="7" width="93.5703125" bestFit="1" customWidth="1"/>
    <col min="8" max="8" width="5.85546875" customWidth="1"/>
    <col min="9" max="9" width="5.28515625" customWidth="1"/>
    <col min="10" max="10" width="74.42578125" bestFit="1" customWidth="1"/>
    <col min="11" max="11" width="134" customWidth="1"/>
    <col min="12" max="12" width="106.7109375" customWidth="1"/>
    <col min="13" max="13" width="88" bestFit="1" customWidth="1"/>
    <col min="14" max="14" width="126.28515625" bestFit="1" customWidth="1"/>
    <col min="15" max="15" width="93.85546875" bestFit="1" customWidth="1"/>
    <col min="16" max="16" width="72.5703125" bestFit="1" customWidth="1"/>
    <col min="17" max="17" width="145.7109375" bestFit="1" customWidth="1"/>
    <col min="18" max="18" width="91.5703125" bestFit="1" customWidth="1"/>
    <col min="19" max="19" width="81" bestFit="1" customWidth="1"/>
    <col min="20" max="20" width="174" bestFit="1" customWidth="1"/>
  </cols>
  <sheetData>
    <row r="1" spans="1:21" x14ac:dyDescent="0.25">
      <c r="A1" t="s">
        <v>894</v>
      </c>
      <c r="B1" s="2" t="s">
        <v>893</v>
      </c>
      <c r="C1" t="s">
        <v>895</v>
      </c>
      <c r="E1" t="s">
        <v>901</v>
      </c>
      <c r="G1" t="s">
        <v>902</v>
      </c>
      <c r="J1" t="s">
        <v>903</v>
      </c>
      <c r="K1" t="s">
        <v>904</v>
      </c>
      <c r="L1" t="s">
        <v>905</v>
      </c>
      <c r="M1" t="s">
        <v>906</v>
      </c>
      <c r="N1" t="s">
        <v>896</v>
      </c>
      <c r="O1" t="s">
        <v>897</v>
      </c>
      <c r="P1" t="s">
        <v>898</v>
      </c>
      <c r="Q1" t="s">
        <v>907</v>
      </c>
      <c r="R1" t="s">
        <v>908</v>
      </c>
      <c r="S1" t="s">
        <v>909</v>
      </c>
      <c r="T1" t="s">
        <v>900</v>
      </c>
      <c r="U1" t="s">
        <v>1423</v>
      </c>
    </row>
    <row r="2" spans="1:21" x14ac:dyDescent="0.25">
      <c r="A2" t="s">
        <v>535</v>
      </c>
      <c r="B2" s="2">
        <v>1</v>
      </c>
      <c r="C2" t="str">
        <f>CONCATENATE("'",A2,"', ")</f>
        <v xml:space="preserve">'GVKEY', </v>
      </c>
    </row>
    <row r="3" spans="1:21" x14ac:dyDescent="0.25">
      <c r="A3" t="s">
        <v>508</v>
      </c>
      <c r="B3" s="2">
        <v>2</v>
      </c>
      <c r="C3" t="str">
        <f t="shared" ref="C3:C66" si="0">CONCATENATE("'",A3,"', ")</f>
        <v xml:space="preserve">'tic', </v>
      </c>
      <c r="N3" t="str">
        <f>CONCATENATE("if df.groupby(['year-month'])[['",A8,"']].apply(mad) == 0:
    ",A8,"_mad = df.groupby(['year-month'])[['",A8,"']].apply(meanad)
else:
    ",A8,"_mad = df.groupby(['year-month'])[['",A8,"']].apply(mad)")</f>
        <v>if df.groupby(['year-month'])[['forward_one_month_return']].apply(mad) == 0:
    forward_one_month_return_mad = df.groupby(['year-month'])[['forward_one_month_return']].apply(meanad)
else:
    forward_one_month_return_mad = df.groupby(['year-month'])[['forward_one_month_return']].apply(mad)</v>
      </c>
    </row>
    <row r="4" spans="1:21" x14ac:dyDescent="0.25">
      <c r="A4" t="s">
        <v>509</v>
      </c>
      <c r="B4" s="2">
        <v>3</v>
      </c>
      <c r="C4" t="str">
        <f t="shared" si="0"/>
        <v xml:space="preserve">'conm', </v>
      </c>
    </row>
    <row r="5" spans="1:21" x14ac:dyDescent="0.25">
      <c r="A5" t="s">
        <v>457</v>
      </c>
      <c r="B5" s="2">
        <v>5</v>
      </c>
      <c r="C5" t="str">
        <f t="shared" si="0"/>
        <v xml:space="preserve">'industry', </v>
      </c>
    </row>
    <row r="6" spans="1:21" x14ac:dyDescent="0.25">
      <c r="A6" t="s">
        <v>539</v>
      </c>
      <c r="B6" s="2">
        <v>4</v>
      </c>
      <c r="C6" t="str">
        <f t="shared" si="0"/>
        <v xml:space="preserve">'GVKEY-year-month', </v>
      </c>
    </row>
    <row r="7" spans="1:21" x14ac:dyDescent="0.25">
      <c r="A7" t="s">
        <v>540</v>
      </c>
      <c r="B7" s="2">
        <v>5</v>
      </c>
      <c r="C7" t="str">
        <f t="shared" si="0"/>
        <v xml:space="preserve">'year-month', </v>
      </c>
    </row>
    <row r="8" spans="1:21" x14ac:dyDescent="0.25">
      <c r="A8" t="s">
        <v>392</v>
      </c>
      <c r="B8">
        <v>6</v>
      </c>
      <c r="C8" t="str">
        <f t="shared" si="0"/>
        <v xml:space="preserve">'forward_one_month_return', </v>
      </c>
      <c r="D8">
        <v>1</v>
      </c>
      <c r="E8" t="str">
        <f>CONCATENATE(A8,"_median = df.groupby(['year-month'])[['",A8,"']].apply(np.nanmedian)")</f>
        <v>forward_one_month_return_median = df.groupby(['year-month'])[['forward_one_month_return']].apply(np.nanmedian)</v>
      </c>
      <c r="F8">
        <v>2</v>
      </c>
      <c r="G8" t="str">
        <f>CONCATENATE(A8,"_median.name = '", A8,"_median'")</f>
        <v>forward_one_month_return_median.name = 'forward_one_month_return_median'</v>
      </c>
      <c r="H8">
        <v>3</v>
      </c>
      <c r="I8">
        <v>4</v>
      </c>
      <c r="J8" t="str">
        <f>CONCATENATE("df = df.join(",A8,"_median, on=['year-month'])")</f>
        <v>df = df.join(forward_one_month_return_median, on=['year-month'])</v>
      </c>
      <c r="K8" t="str">
        <f>CONCATENATE(A8,"_sector_median = df.groupby(['year-month', 'industry'])[['",A8,"']].apply(np.nanmedian)")</f>
        <v>forward_one_month_return_sector_median = df.groupby(['year-month', 'industry'])[['forward_one_month_return']].apply(np.nanmedian)</v>
      </c>
      <c r="L8" t="str">
        <f>CONCATENATE(A8,"_sector_median.name = '", A8,"_sector_median'")</f>
        <v>forward_one_month_return_sector_median.name = 'forward_one_month_return_sector_median'</v>
      </c>
      <c r="M8" t="str">
        <f>CONCATENATE("df = df.join(",A8,"_sector_median, on=['year-month', 'industry'])")</f>
        <v>df = df.join(forward_one_month_return_sector_median, on=['year-month', 'industry'])</v>
      </c>
      <c r="N8" t="str">
        <f>CONCATENATE("if df.groupby(['year-month'])[['",A8,"']].apply(mad).any() == 0:
    ",A8,"_mad = df.groupby(['year-month'])[['",A8,"']].apply(meanad)
else:
    ",A8,"_mad = df.groupby(['year-month'])[['",A8,"']].apply(mad)")</f>
        <v>if df.groupby(['year-month'])[['forward_one_month_return']].apply(mad).any() == 0:
    forward_one_month_return_mad = df.groupby(['year-month'])[['forward_one_month_return']].apply(meanad)
else:
    forward_one_month_return_mad = df.groupby(['year-month'])[['forward_one_month_return']].apply(mad)</v>
      </c>
      <c r="O8" t="str">
        <f>CONCATENATE(A8,"_mad.name = '", A8,"_mad'")</f>
        <v>forward_one_month_return_mad.name = 'forward_one_month_return_mad'</v>
      </c>
      <c r="P8" t="str">
        <f>CONCATENATE("df = df.join(",A8,"_mad, on=['year-month'])")</f>
        <v>df = df.join(forward_one_month_return_mad, on=['year-month'])</v>
      </c>
      <c r="Q8" t="str">
        <f>CONCATENATE("if df.groupby(['year-month', 'industry'])[['",A8,"']].apply(mad).any() == 0:
    ",A8,"_sector_mad = df.groupby(['year-month', 'industry'])[['",A8,"']].apply(meanad)
else:
    ",A8,"_sector_mad = df.groupby(['year-month', 'industry'])[['",A8,"']].apply(mad)")</f>
        <v>if df.groupby(['year-month', 'industry'])[['forward_one_month_return']].apply(mad).any() == 0:
    forward_one_month_return_sector_mad = df.groupby(['year-month', 'industry'])[['forward_one_month_return']].apply(meanad)
else:
    forward_one_month_return_sector_mad = df.groupby(['year-month', 'industry'])[['forward_one_month_return']].apply(mad)</v>
      </c>
      <c r="R8" t="str">
        <f>CONCATENATE(A8,"_sector_mad.name = '", A8,"_sector_mad'")</f>
        <v>forward_one_month_return_sector_mad.name = 'forward_one_month_return_sector_mad'</v>
      </c>
      <c r="S8" t="str">
        <f>CONCATENATE("df = df.join(",A8,"_sector_mad, on=['year-month', 'industry'])")</f>
        <v>df = df.join(forward_one_month_return_sector_mad, on=['year-month', 'industry'])</v>
      </c>
      <c r="T8" t="str">
        <f>CONCATENATE("df['", A8,"_zscore'] = (df['",A8, "'] - df['", A8,"_median']) / df['",A8,"_mad']")</f>
        <v>df['forward_one_month_return_zscore'] = (df['forward_one_month_return'] - df['forward_one_month_return_median']) / df['forward_one_month_return_mad']</v>
      </c>
      <c r="U8" t="str">
        <f>CONCATENATE("df['", A8,"_sector_zscore'] = (df['",A8, "'] - df['", A8,"_sector_median']) / df['",A8,"_sector_mad']")</f>
        <v>df['forward_one_month_return_sector_zscore'] = (df['forward_one_month_return'] - df['forward_one_month_return_sector_median']) / df['forward_one_month_return_sector_mad']</v>
      </c>
    </row>
    <row r="9" spans="1:21" x14ac:dyDescent="0.25">
      <c r="A9" t="s">
        <v>383</v>
      </c>
      <c r="B9">
        <v>7</v>
      </c>
      <c r="C9" t="str">
        <f t="shared" si="0"/>
        <v xml:space="preserve">'forward_two_month_return', </v>
      </c>
      <c r="D9">
        <v>5</v>
      </c>
      <c r="E9" t="str">
        <f t="shared" ref="E9:E72" si="1">CONCATENATE(A9,"_median = df.groupby(['year-month'])[['",A9,"']].apply(np.nanmedian)")</f>
        <v>forward_two_month_return_median = df.groupby(['year-month'])[['forward_two_month_return']].apply(np.nanmedian)</v>
      </c>
      <c r="F9">
        <v>6</v>
      </c>
      <c r="G9" t="str">
        <f t="shared" ref="G9:G72" si="2">CONCATENATE(A9,"_median.name = '", A9,"_median'")</f>
        <v>forward_two_month_return_median.name = 'forward_two_month_return_median'</v>
      </c>
      <c r="H9">
        <v>7</v>
      </c>
      <c r="I9">
        <v>8</v>
      </c>
      <c r="J9" t="str">
        <f t="shared" ref="J9:J72" si="3">CONCATENATE("df = df.join(",A9,"_median, on=['year-month'])")</f>
        <v>df = df.join(forward_two_month_return_median, on=['year-month'])</v>
      </c>
      <c r="K9" t="str">
        <f t="shared" ref="K9:K72" si="4">CONCATENATE(A9,"_sector_median = df.groupby(['year-month', 'industry'])[['",A9,"']].apply(np.nanmedian)")</f>
        <v>forward_two_month_return_sector_median = df.groupby(['year-month', 'industry'])[['forward_two_month_return']].apply(np.nanmedian)</v>
      </c>
      <c r="L9" t="str">
        <f t="shared" ref="L9:L72" si="5">CONCATENATE(A9,"_sector_median.name = '", A9,"_sector_median'")</f>
        <v>forward_two_month_return_sector_median.name = 'forward_two_month_return_sector_median'</v>
      </c>
      <c r="M9" t="str">
        <f t="shared" ref="M9:M72" si="6">CONCATENATE("df = df.join(",A9,"_sector_median, on=['year-month', 'industry'])")</f>
        <v>df = df.join(forward_two_month_return_sector_median, on=['year-month', 'industry'])</v>
      </c>
      <c r="N9" t="str">
        <f t="shared" ref="N9:N72" si="7">CONCATENATE("if df.groupby(['year-month'])[['",A9,"']].apply(mad).any() == 0:
    ",A9,"_mad = df.groupby(['year-month'])[['",A9,"']].apply(meanad)
else:
    ",A9,"_mad = df.groupby(['year-month'])[['",A9,"']].apply(mad)")</f>
        <v>if df.groupby(['year-month'])[['forward_two_month_return']].apply(mad).any() == 0:
    forward_two_month_return_mad = df.groupby(['year-month'])[['forward_two_month_return']].apply(meanad)
else:
    forward_two_month_return_mad = df.groupby(['year-month'])[['forward_two_month_return']].apply(mad)</v>
      </c>
      <c r="O9" t="str">
        <f t="shared" ref="O9:O72" si="8">CONCATENATE(A9,"_mad.name = '", A9,"_mad'")</f>
        <v>forward_two_month_return_mad.name = 'forward_two_month_return_mad'</v>
      </c>
      <c r="P9" t="str">
        <f t="shared" ref="P9:P72" si="9">CONCATENATE("df = df.join(",A9,"_mad, on=['year-month'])")</f>
        <v>df = df.join(forward_two_month_return_mad, on=['year-month'])</v>
      </c>
      <c r="Q9" t="str">
        <f t="shared" ref="Q9:Q72" si="10">CONCATENATE("if df.groupby(['year-month', 'industry'])[['",A9,"']].apply(mad).any() == 0:
    ",A9,"_sector_mad = df.groupby(['year-month', 'industry'])[['",A9,"']].apply(meanad)
else:
    ",A9,"_sector_mad = df.groupby(['year-month', 'industry'])[['",A9,"']].apply(mad)")</f>
        <v>if df.groupby(['year-month', 'industry'])[['forward_two_month_return']].apply(mad).any() == 0:
    forward_two_month_return_sector_mad = df.groupby(['year-month', 'industry'])[['forward_two_month_return']].apply(meanad)
else:
    forward_two_month_return_sector_mad = df.groupby(['year-month', 'industry'])[['forward_two_month_return']].apply(mad)</v>
      </c>
      <c r="R9" t="str">
        <f t="shared" ref="R9:R72" si="11">CONCATENATE(A9,"_sector_mad.name = '", A9,"_sector_mad'")</f>
        <v>forward_two_month_return_sector_mad.name = 'forward_two_month_return_sector_mad'</v>
      </c>
      <c r="S9" t="str">
        <f t="shared" ref="S9:S72" si="12">CONCATENATE("df = df.join(",A9,"_sector_mad, on=['year-month', 'industry'])")</f>
        <v>df = df.join(forward_two_month_return_sector_mad, on=['year-month', 'industry'])</v>
      </c>
      <c r="T9" t="str">
        <f t="shared" ref="T9:T72" si="13">CONCATENATE("df['", A9,"_zscore'] = (df['",A9, "'] - df['", A9,"_median']) / df['",A9,"_mad']")</f>
        <v>df['forward_two_month_return_zscore'] = (df['forward_two_month_return'] - df['forward_two_month_return_median']) / df['forward_two_month_return_mad']</v>
      </c>
      <c r="U9" t="str">
        <f t="shared" ref="U9:U72" si="14">CONCATENATE("df['", A9,"_sector_zscore'] = (df['",A9, "'] - df['", A9,"_sector_median']) / df['",A9,"_sector_mad']")</f>
        <v>df['forward_two_month_return_sector_zscore'] = (df['forward_two_month_return'] - df['forward_two_month_return_sector_median']) / df['forward_two_month_return_sector_mad']</v>
      </c>
    </row>
    <row r="10" spans="1:21" x14ac:dyDescent="0.25">
      <c r="A10" t="s">
        <v>347</v>
      </c>
      <c r="B10">
        <v>8</v>
      </c>
      <c r="C10" t="str">
        <f t="shared" si="0"/>
        <v xml:space="preserve">'forward_three_month_return', </v>
      </c>
      <c r="D10">
        <v>9</v>
      </c>
      <c r="E10" t="str">
        <f t="shared" si="1"/>
        <v>forward_three_month_return_median = df.groupby(['year-month'])[['forward_three_month_return']].apply(np.nanmedian)</v>
      </c>
      <c r="F10">
        <v>10</v>
      </c>
      <c r="G10" t="str">
        <f t="shared" si="2"/>
        <v>forward_three_month_return_median.name = 'forward_three_month_return_median'</v>
      </c>
      <c r="H10">
        <v>11</v>
      </c>
      <c r="I10">
        <v>12</v>
      </c>
      <c r="J10" t="str">
        <f t="shared" si="3"/>
        <v>df = df.join(forward_three_month_return_median, on=['year-month'])</v>
      </c>
      <c r="K10" t="str">
        <f t="shared" si="4"/>
        <v>forward_three_month_return_sector_median = df.groupby(['year-month', 'industry'])[['forward_three_month_return']].apply(np.nanmedian)</v>
      </c>
      <c r="L10" t="str">
        <f t="shared" si="5"/>
        <v>forward_three_month_return_sector_median.name = 'forward_three_month_return_sector_median'</v>
      </c>
      <c r="M10" t="str">
        <f t="shared" si="6"/>
        <v>df = df.join(forward_three_month_return_sector_median, on=['year-month', 'industry'])</v>
      </c>
      <c r="N10" t="str">
        <f t="shared" si="7"/>
        <v>if df.groupby(['year-month'])[['forward_three_month_return']].apply(mad).any() == 0:
    forward_three_month_return_mad = df.groupby(['year-month'])[['forward_three_month_return']].apply(meanad)
else:
    forward_three_month_return_mad = df.groupby(['year-month'])[['forward_three_month_return']].apply(mad)</v>
      </c>
      <c r="O10" t="str">
        <f t="shared" si="8"/>
        <v>forward_three_month_return_mad.name = 'forward_three_month_return_mad'</v>
      </c>
      <c r="P10" t="str">
        <f t="shared" si="9"/>
        <v>df = df.join(forward_three_month_return_mad, on=['year-month'])</v>
      </c>
      <c r="Q10" t="str">
        <f t="shared" si="10"/>
        <v>if df.groupby(['year-month', 'industry'])[['forward_three_month_return']].apply(mad).any() == 0:
    forward_three_month_return_sector_mad = df.groupby(['year-month', 'industry'])[['forward_three_month_return']].apply(meanad)
else:
    forward_three_month_return_sector_mad = df.groupby(['year-month', 'industry'])[['forward_three_month_return']].apply(mad)</v>
      </c>
      <c r="R10" t="str">
        <f t="shared" si="11"/>
        <v>forward_three_month_return_sector_mad.name = 'forward_three_month_return_sector_mad'</v>
      </c>
      <c r="S10" t="str">
        <f t="shared" si="12"/>
        <v>df = df.join(forward_three_month_return_sector_mad, on=['year-month', 'industry'])</v>
      </c>
      <c r="T10" t="str">
        <f t="shared" si="13"/>
        <v>df['forward_three_month_return_zscore'] = (df['forward_three_month_return'] - df['forward_three_month_return_median']) / df['forward_three_month_return_mad']</v>
      </c>
      <c r="U10" t="str">
        <f t="shared" si="14"/>
        <v>df['forward_three_month_return_sector_zscore'] = (df['forward_three_month_return'] - df['forward_three_month_return_sector_median']) / df['forward_three_month_return_sector_mad']</v>
      </c>
    </row>
    <row r="11" spans="1:21" x14ac:dyDescent="0.25">
      <c r="A11" t="s">
        <v>330</v>
      </c>
      <c r="B11">
        <v>9</v>
      </c>
      <c r="C11" t="str">
        <f t="shared" si="0"/>
        <v xml:space="preserve">'forward_four_month_return', </v>
      </c>
      <c r="D11">
        <v>13</v>
      </c>
      <c r="E11" t="str">
        <f t="shared" si="1"/>
        <v>forward_four_month_return_median = df.groupby(['year-month'])[['forward_four_month_return']].apply(np.nanmedian)</v>
      </c>
      <c r="F11">
        <v>14</v>
      </c>
      <c r="G11" t="str">
        <f t="shared" si="2"/>
        <v>forward_four_month_return_median.name = 'forward_four_month_return_median'</v>
      </c>
      <c r="H11">
        <v>15</v>
      </c>
      <c r="I11">
        <v>16</v>
      </c>
      <c r="J11" t="str">
        <f t="shared" si="3"/>
        <v>df = df.join(forward_four_month_return_median, on=['year-month'])</v>
      </c>
      <c r="K11" t="str">
        <f t="shared" si="4"/>
        <v>forward_four_month_return_sector_median = df.groupby(['year-month', 'industry'])[['forward_four_month_return']].apply(np.nanmedian)</v>
      </c>
      <c r="L11" t="str">
        <f t="shared" si="5"/>
        <v>forward_four_month_return_sector_median.name = 'forward_four_month_return_sector_median'</v>
      </c>
      <c r="M11" t="str">
        <f t="shared" si="6"/>
        <v>df = df.join(forward_four_month_return_sector_median, on=['year-month', 'industry'])</v>
      </c>
      <c r="N11" t="str">
        <f t="shared" si="7"/>
        <v>if df.groupby(['year-month'])[['forward_four_month_return']].apply(mad).any() == 0:
    forward_four_month_return_mad = df.groupby(['year-month'])[['forward_four_month_return']].apply(meanad)
else:
    forward_four_month_return_mad = df.groupby(['year-month'])[['forward_four_month_return']].apply(mad)</v>
      </c>
      <c r="O11" t="str">
        <f t="shared" si="8"/>
        <v>forward_four_month_return_mad.name = 'forward_four_month_return_mad'</v>
      </c>
      <c r="P11" t="str">
        <f t="shared" si="9"/>
        <v>df = df.join(forward_four_month_return_mad, on=['year-month'])</v>
      </c>
      <c r="Q11" t="str">
        <f t="shared" si="10"/>
        <v>if df.groupby(['year-month', 'industry'])[['forward_four_month_return']].apply(mad).any() == 0:
    forward_four_month_return_sector_mad = df.groupby(['year-month', 'industry'])[['forward_four_month_return']].apply(meanad)
else:
    forward_four_month_return_sector_mad = df.groupby(['year-month', 'industry'])[['forward_four_month_return']].apply(mad)</v>
      </c>
      <c r="R11" t="str">
        <f t="shared" si="11"/>
        <v>forward_four_month_return_sector_mad.name = 'forward_four_month_return_sector_mad'</v>
      </c>
      <c r="S11" t="str">
        <f t="shared" si="12"/>
        <v>df = df.join(forward_four_month_return_sector_mad, on=['year-month', 'industry'])</v>
      </c>
      <c r="T11" t="str">
        <f t="shared" si="13"/>
        <v>df['forward_four_month_return_zscore'] = (df['forward_four_month_return'] - df['forward_four_month_return_median']) / df['forward_four_month_return_mad']</v>
      </c>
      <c r="U11" t="str">
        <f t="shared" si="14"/>
        <v>df['forward_four_month_return_sector_zscore'] = (df['forward_four_month_return'] - df['forward_four_month_return_sector_median']) / df['forward_four_month_return_sector_mad']</v>
      </c>
    </row>
    <row r="12" spans="1:21" x14ac:dyDescent="0.25">
      <c r="A12" t="s">
        <v>307</v>
      </c>
      <c r="B12">
        <v>10</v>
      </c>
      <c r="C12" t="str">
        <f t="shared" si="0"/>
        <v xml:space="preserve">'forward_five_month_return', </v>
      </c>
      <c r="D12">
        <v>17</v>
      </c>
      <c r="E12" t="str">
        <f t="shared" si="1"/>
        <v>forward_five_month_return_median = df.groupby(['year-month'])[['forward_five_month_return']].apply(np.nanmedian)</v>
      </c>
      <c r="F12">
        <v>18</v>
      </c>
      <c r="G12" t="str">
        <f t="shared" si="2"/>
        <v>forward_five_month_return_median.name = 'forward_five_month_return_median'</v>
      </c>
      <c r="H12">
        <v>19</v>
      </c>
      <c r="I12">
        <v>20</v>
      </c>
      <c r="J12" t="str">
        <f t="shared" si="3"/>
        <v>df = df.join(forward_five_month_return_median, on=['year-month'])</v>
      </c>
      <c r="K12" t="str">
        <f t="shared" si="4"/>
        <v>forward_five_month_return_sector_median = df.groupby(['year-month', 'industry'])[['forward_five_month_return']].apply(np.nanmedian)</v>
      </c>
      <c r="L12" t="str">
        <f t="shared" si="5"/>
        <v>forward_five_month_return_sector_median.name = 'forward_five_month_return_sector_median'</v>
      </c>
      <c r="M12" t="str">
        <f t="shared" si="6"/>
        <v>df = df.join(forward_five_month_return_sector_median, on=['year-month', 'industry'])</v>
      </c>
      <c r="N12" t="str">
        <f t="shared" si="7"/>
        <v>if df.groupby(['year-month'])[['forward_five_month_return']].apply(mad).any() == 0:
    forward_five_month_return_mad = df.groupby(['year-month'])[['forward_five_month_return']].apply(meanad)
else:
    forward_five_month_return_mad = df.groupby(['year-month'])[['forward_five_month_return']].apply(mad)</v>
      </c>
      <c r="O12" t="str">
        <f t="shared" si="8"/>
        <v>forward_five_month_return_mad.name = 'forward_five_month_return_mad'</v>
      </c>
      <c r="P12" t="str">
        <f t="shared" si="9"/>
        <v>df = df.join(forward_five_month_return_mad, on=['year-month'])</v>
      </c>
      <c r="Q12" t="str">
        <f t="shared" si="10"/>
        <v>if df.groupby(['year-month', 'industry'])[['forward_five_month_return']].apply(mad).any() == 0:
    forward_five_month_return_sector_mad = df.groupby(['year-month', 'industry'])[['forward_five_month_return']].apply(meanad)
else:
    forward_five_month_return_sector_mad = df.groupby(['year-month', 'industry'])[['forward_five_month_return']].apply(mad)</v>
      </c>
      <c r="R12" t="str">
        <f t="shared" si="11"/>
        <v>forward_five_month_return_sector_mad.name = 'forward_five_month_return_sector_mad'</v>
      </c>
      <c r="S12" t="str">
        <f t="shared" si="12"/>
        <v>df = df.join(forward_five_month_return_sector_mad, on=['year-month', 'industry'])</v>
      </c>
      <c r="T12" t="str">
        <f t="shared" si="13"/>
        <v>df['forward_five_month_return_zscore'] = (df['forward_five_month_return'] - df['forward_five_month_return_median']) / df['forward_five_month_return_mad']</v>
      </c>
      <c r="U12" t="str">
        <f t="shared" si="14"/>
        <v>df['forward_five_month_return_sector_zscore'] = (df['forward_five_month_return'] - df['forward_five_month_return_sector_median']) / df['forward_five_month_return_sector_mad']</v>
      </c>
    </row>
    <row r="13" spans="1:21" x14ac:dyDescent="0.25">
      <c r="A13" t="s">
        <v>298</v>
      </c>
      <c r="B13">
        <v>11</v>
      </c>
      <c r="C13" t="str">
        <f t="shared" si="0"/>
        <v xml:space="preserve">'forward_six_month_return', </v>
      </c>
      <c r="D13">
        <v>21</v>
      </c>
      <c r="E13" t="str">
        <f t="shared" si="1"/>
        <v>forward_six_month_return_median = df.groupby(['year-month'])[['forward_six_month_return']].apply(np.nanmedian)</v>
      </c>
      <c r="F13">
        <v>22</v>
      </c>
      <c r="G13" t="str">
        <f t="shared" si="2"/>
        <v>forward_six_month_return_median.name = 'forward_six_month_return_median'</v>
      </c>
      <c r="H13">
        <v>23</v>
      </c>
      <c r="I13">
        <v>24</v>
      </c>
      <c r="J13" t="str">
        <f t="shared" si="3"/>
        <v>df = df.join(forward_six_month_return_median, on=['year-month'])</v>
      </c>
      <c r="K13" t="str">
        <f t="shared" si="4"/>
        <v>forward_six_month_return_sector_median = df.groupby(['year-month', 'industry'])[['forward_six_month_return']].apply(np.nanmedian)</v>
      </c>
      <c r="L13" t="str">
        <f t="shared" si="5"/>
        <v>forward_six_month_return_sector_median.name = 'forward_six_month_return_sector_median'</v>
      </c>
      <c r="M13" t="str">
        <f t="shared" si="6"/>
        <v>df = df.join(forward_six_month_return_sector_median, on=['year-month', 'industry'])</v>
      </c>
      <c r="N13" t="str">
        <f t="shared" si="7"/>
        <v>if df.groupby(['year-month'])[['forward_six_month_return']].apply(mad).any() == 0:
    forward_six_month_return_mad = df.groupby(['year-month'])[['forward_six_month_return']].apply(meanad)
else:
    forward_six_month_return_mad = df.groupby(['year-month'])[['forward_six_month_return']].apply(mad)</v>
      </c>
      <c r="O13" t="str">
        <f t="shared" si="8"/>
        <v>forward_six_month_return_mad.name = 'forward_six_month_return_mad'</v>
      </c>
      <c r="P13" t="str">
        <f t="shared" si="9"/>
        <v>df = df.join(forward_six_month_return_mad, on=['year-month'])</v>
      </c>
      <c r="Q13" t="str">
        <f t="shared" si="10"/>
        <v>if df.groupby(['year-month', 'industry'])[['forward_six_month_return']].apply(mad).any() == 0:
    forward_six_month_return_sector_mad = df.groupby(['year-month', 'industry'])[['forward_six_month_return']].apply(meanad)
else:
    forward_six_month_return_sector_mad = df.groupby(['year-month', 'industry'])[['forward_six_month_return']].apply(mad)</v>
      </c>
      <c r="R13" t="str">
        <f t="shared" si="11"/>
        <v>forward_six_month_return_sector_mad.name = 'forward_six_month_return_sector_mad'</v>
      </c>
      <c r="S13" t="str">
        <f t="shared" si="12"/>
        <v>df = df.join(forward_six_month_return_sector_mad, on=['year-month', 'industry'])</v>
      </c>
      <c r="T13" t="str">
        <f t="shared" si="13"/>
        <v>df['forward_six_month_return_zscore'] = (df['forward_six_month_return'] - df['forward_six_month_return_median']) / df['forward_six_month_return_mad']</v>
      </c>
      <c r="U13" t="str">
        <f t="shared" si="14"/>
        <v>df['forward_six_month_return_sector_zscore'] = (df['forward_six_month_return'] - df['forward_six_month_return_sector_median']) / df['forward_six_month_return_sector_mad']</v>
      </c>
    </row>
    <row r="14" spans="1:21" x14ac:dyDescent="0.25">
      <c r="A14" t="s">
        <v>285</v>
      </c>
      <c r="B14">
        <v>12</v>
      </c>
      <c r="C14" t="str">
        <f t="shared" si="0"/>
        <v xml:space="preserve">'forward_seven_month_return', </v>
      </c>
      <c r="D14">
        <v>25</v>
      </c>
      <c r="E14" t="str">
        <f t="shared" si="1"/>
        <v>forward_seven_month_return_median = df.groupby(['year-month'])[['forward_seven_month_return']].apply(np.nanmedian)</v>
      </c>
      <c r="F14">
        <v>26</v>
      </c>
      <c r="G14" t="str">
        <f t="shared" si="2"/>
        <v>forward_seven_month_return_median.name = 'forward_seven_month_return_median'</v>
      </c>
      <c r="H14">
        <v>27</v>
      </c>
      <c r="I14">
        <v>28</v>
      </c>
      <c r="J14" t="str">
        <f t="shared" si="3"/>
        <v>df = df.join(forward_seven_month_return_median, on=['year-month'])</v>
      </c>
      <c r="K14" t="str">
        <f t="shared" si="4"/>
        <v>forward_seven_month_return_sector_median = df.groupby(['year-month', 'industry'])[['forward_seven_month_return']].apply(np.nanmedian)</v>
      </c>
      <c r="L14" t="str">
        <f t="shared" si="5"/>
        <v>forward_seven_month_return_sector_median.name = 'forward_seven_month_return_sector_median'</v>
      </c>
      <c r="M14" t="str">
        <f t="shared" si="6"/>
        <v>df = df.join(forward_seven_month_return_sector_median, on=['year-month', 'industry'])</v>
      </c>
      <c r="N14" t="str">
        <f t="shared" si="7"/>
        <v>if df.groupby(['year-month'])[['forward_seven_month_return']].apply(mad).any() == 0:
    forward_seven_month_return_mad = df.groupby(['year-month'])[['forward_seven_month_return']].apply(meanad)
else:
    forward_seven_month_return_mad = df.groupby(['year-month'])[['forward_seven_month_return']].apply(mad)</v>
      </c>
      <c r="O14" t="str">
        <f t="shared" si="8"/>
        <v>forward_seven_month_return_mad.name = 'forward_seven_month_return_mad'</v>
      </c>
      <c r="P14" t="str">
        <f t="shared" si="9"/>
        <v>df = df.join(forward_seven_month_return_mad, on=['year-month'])</v>
      </c>
      <c r="Q14" t="str">
        <f t="shared" si="10"/>
        <v>if df.groupby(['year-month', 'industry'])[['forward_seven_month_return']].apply(mad).any() == 0:
    forward_seven_month_return_sector_mad = df.groupby(['year-month', 'industry'])[['forward_seven_month_return']].apply(meanad)
else:
    forward_seven_month_return_sector_mad = df.groupby(['year-month', 'industry'])[['forward_seven_month_return']].apply(mad)</v>
      </c>
      <c r="R14" t="str">
        <f t="shared" si="11"/>
        <v>forward_seven_month_return_sector_mad.name = 'forward_seven_month_return_sector_mad'</v>
      </c>
      <c r="S14" t="str">
        <f t="shared" si="12"/>
        <v>df = df.join(forward_seven_month_return_sector_mad, on=['year-month', 'industry'])</v>
      </c>
      <c r="T14" t="str">
        <f t="shared" si="13"/>
        <v>df['forward_seven_month_return_zscore'] = (df['forward_seven_month_return'] - df['forward_seven_month_return_median']) / df['forward_seven_month_return_mad']</v>
      </c>
      <c r="U14" t="str">
        <f t="shared" si="14"/>
        <v>df['forward_seven_month_return_sector_zscore'] = (df['forward_seven_month_return'] - df['forward_seven_month_return_sector_median']) / df['forward_seven_month_return_sector_mad']</v>
      </c>
    </row>
    <row r="15" spans="1:21" x14ac:dyDescent="0.25">
      <c r="A15" t="s">
        <v>276</v>
      </c>
      <c r="B15">
        <v>13</v>
      </c>
      <c r="C15" t="str">
        <f t="shared" si="0"/>
        <v xml:space="preserve">'forward_eight_month_return', </v>
      </c>
      <c r="D15">
        <v>29</v>
      </c>
      <c r="E15" t="str">
        <f t="shared" si="1"/>
        <v>forward_eight_month_return_median = df.groupby(['year-month'])[['forward_eight_month_return']].apply(np.nanmedian)</v>
      </c>
      <c r="F15">
        <v>30</v>
      </c>
      <c r="G15" t="str">
        <f t="shared" si="2"/>
        <v>forward_eight_month_return_median.name = 'forward_eight_month_return_median'</v>
      </c>
      <c r="H15">
        <v>31</v>
      </c>
      <c r="I15">
        <v>32</v>
      </c>
      <c r="J15" t="str">
        <f t="shared" si="3"/>
        <v>df = df.join(forward_eight_month_return_median, on=['year-month'])</v>
      </c>
      <c r="K15" t="str">
        <f t="shared" si="4"/>
        <v>forward_eight_month_return_sector_median = df.groupby(['year-month', 'industry'])[['forward_eight_month_return']].apply(np.nanmedian)</v>
      </c>
      <c r="L15" t="str">
        <f t="shared" si="5"/>
        <v>forward_eight_month_return_sector_median.name = 'forward_eight_month_return_sector_median'</v>
      </c>
      <c r="M15" t="str">
        <f t="shared" si="6"/>
        <v>df = df.join(forward_eight_month_return_sector_median, on=['year-month', 'industry'])</v>
      </c>
      <c r="N15" t="str">
        <f t="shared" si="7"/>
        <v>if df.groupby(['year-month'])[['forward_eight_month_return']].apply(mad).any() == 0:
    forward_eight_month_return_mad = df.groupby(['year-month'])[['forward_eight_month_return']].apply(meanad)
else:
    forward_eight_month_return_mad = df.groupby(['year-month'])[['forward_eight_month_return']].apply(mad)</v>
      </c>
      <c r="O15" t="str">
        <f t="shared" si="8"/>
        <v>forward_eight_month_return_mad.name = 'forward_eight_month_return_mad'</v>
      </c>
      <c r="P15" t="str">
        <f t="shared" si="9"/>
        <v>df = df.join(forward_eight_month_return_mad, on=['year-month'])</v>
      </c>
      <c r="Q15" t="str">
        <f t="shared" si="10"/>
        <v>if df.groupby(['year-month', 'industry'])[['forward_eight_month_return']].apply(mad).any() == 0:
    forward_eight_month_return_sector_mad = df.groupby(['year-month', 'industry'])[['forward_eight_month_return']].apply(meanad)
else:
    forward_eight_month_return_sector_mad = df.groupby(['year-month', 'industry'])[['forward_eight_month_return']].apply(mad)</v>
      </c>
      <c r="R15" t="str">
        <f t="shared" si="11"/>
        <v>forward_eight_month_return_sector_mad.name = 'forward_eight_month_return_sector_mad'</v>
      </c>
      <c r="S15" t="str">
        <f t="shared" si="12"/>
        <v>df = df.join(forward_eight_month_return_sector_mad, on=['year-month', 'industry'])</v>
      </c>
      <c r="T15" t="str">
        <f t="shared" si="13"/>
        <v>df['forward_eight_month_return_zscore'] = (df['forward_eight_month_return'] - df['forward_eight_month_return_median']) / df['forward_eight_month_return_mad']</v>
      </c>
      <c r="U15" t="str">
        <f t="shared" si="14"/>
        <v>df['forward_eight_month_return_sector_zscore'] = (df['forward_eight_month_return'] - df['forward_eight_month_return_sector_median']) / df['forward_eight_month_return_sector_mad']</v>
      </c>
    </row>
    <row r="16" spans="1:21" x14ac:dyDescent="0.25">
      <c r="A16" t="s">
        <v>267</v>
      </c>
      <c r="B16">
        <v>14</v>
      </c>
      <c r="C16" t="str">
        <f t="shared" si="0"/>
        <v xml:space="preserve">'forward_nine_month_return', </v>
      </c>
      <c r="D16">
        <v>33</v>
      </c>
      <c r="E16" t="str">
        <f t="shared" si="1"/>
        <v>forward_nine_month_return_median = df.groupby(['year-month'])[['forward_nine_month_return']].apply(np.nanmedian)</v>
      </c>
      <c r="F16">
        <v>34</v>
      </c>
      <c r="G16" t="str">
        <f t="shared" si="2"/>
        <v>forward_nine_month_return_median.name = 'forward_nine_month_return_median'</v>
      </c>
      <c r="H16">
        <v>35</v>
      </c>
      <c r="I16">
        <v>36</v>
      </c>
      <c r="J16" t="str">
        <f t="shared" si="3"/>
        <v>df = df.join(forward_nine_month_return_median, on=['year-month'])</v>
      </c>
      <c r="K16" t="str">
        <f t="shared" si="4"/>
        <v>forward_nine_month_return_sector_median = df.groupby(['year-month', 'industry'])[['forward_nine_month_return']].apply(np.nanmedian)</v>
      </c>
      <c r="L16" t="str">
        <f t="shared" si="5"/>
        <v>forward_nine_month_return_sector_median.name = 'forward_nine_month_return_sector_median'</v>
      </c>
      <c r="M16" t="str">
        <f t="shared" si="6"/>
        <v>df = df.join(forward_nine_month_return_sector_median, on=['year-month', 'industry'])</v>
      </c>
      <c r="N16" t="str">
        <f t="shared" si="7"/>
        <v>if df.groupby(['year-month'])[['forward_nine_month_return']].apply(mad).any() == 0:
    forward_nine_month_return_mad = df.groupby(['year-month'])[['forward_nine_month_return']].apply(meanad)
else:
    forward_nine_month_return_mad = df.groupby(['year-month'])[['forward_nine_month_return']].apply(mad)</v>
      </c>
      <c r="O16" t="str">
        <f t="shared" si="8"/>
        <v>forward_nine_month_return_mad.name = 'forward_nine_month_return_mad'</v>
      </c>
      <c r="P16" t="str">
        <f t="shared" si="9"/>
        <v>df = df.join(forward_nine_month_return_mad, on=['year-month'])</v>
      </c>
      <c r="Q16" t="str">
        <f t="shared" si="10"/>
        <v>if df.groupby(['year-month', 'industry'])[['forward_nine_month_return']].apply(mad).any() == 0:
    forward_nine_month_return_sector_mad = df.groupby(['year-month', 'industry'])[['forward_nine_month_return']].apply(meanad)
else:
    forward_nine_month_return_sector_mad = df.groupby(['year-month', 'industry'])[['forward_nine_month_return']].apply(mad)</v>
      </c>
      <c r="R16" t="str">
        <f t="shared" si="11"/>
        <v>forward_nine_month_return_sector_mad.name = 'forward_nine_month_return_sector_mad'</v>
      </c>
      <c r="S16" t="str">
        <f t="shared" si="12"/>
        <v>df = df.join(forward_nine_month_return_sector_mad, on=['year-month', 'industry'])</v>
      </c>
      <c r="T16" t="str">
        <f t="shared" si="13"/>
        <v>df['forward_nine_month_return_zscore'] = (df['forward_nine_month_return'] - df['forward_nine_month_return_median']) / df['forward_nine_month_return_mad']</v>
      </c>
      <c r="U16" t="str">
        <f t="shared" si="14"/>
        <v>df['forward_nine_month_return_sector_zscore'] = (df['forward_nine_month_return'] - df['forward_nine_month_return_sector_median']) / df['forward_nine_month_return_sector_mad']</v>
      </c>
    </row>
    <row r="17" spans="1:21" x14ac:dyDescent="0.25">
      <c r="A17" t="s">
        <v>259</v>
      </c>
      <c r="B17">
        <v>15</v>
      </c>
      <c r="C17" t="str">
        <f t="shared" si="0"/>
        <v xml:space="preserve">'forward_ten_month_return', </v>
      </c>
      <c r="D17">
        <v>37</v>
      </c>
      <c r="E17" t="str">
        <f t="shared" si="1"/>
        <v>forward_ten_month_return_median = df.groupby(['year-month'])[['forward_ten_month_return']].apply(np.nanmedian)</v>
      </c>
      <c r="F17">
        <v>38</v>
      </c>
      <c r="G17" t="str">
        <f t="shared" si="2"/>
        <v>forward_ten_month_return_median.name = 'forward_ten_month_return_median'</v>
      </c>
      <c r="H17">
        <v>39</v>
      </c>
      <c r="I17">
        <v>40</v>
      </c>
      <c r="J17" t="str">
        <f t="shared" si="3"/>
        <v>df = df.join(forward_ten_month_return_median, on=['year-month'])</v>
      </c>
      <c r="K17" t="str">
        <f t="shared" si="4"/>
        <v>forward_ten_month_return_sector_median = df.groupby(['year-month', 'industry'])[['forward_ten_month_return']].apply(np.nanmedian)</v>
      </c>
      <c r="L17" t="str">
        <f t="shared" si="5"/>
        <v>forward_ten_month_return_sector_median.name = 'forward_ten_month_return_sector_median'</v>
      </c>
      <c r="M17" t="str">
        <f t="shared" si="6"/>
        <v>df = df.join(forward_ten_month_return_sector_median, on=['year-month', 'industry'])</v>
      </c>
      <c r="N17" t="str">
        <f t="shared" si="7"/>
        <v>if df.groupby(['year-month'])[['forward_ten_month_return']].apply(mad).any() == 0:
    forward_ten_month_return_mad = df.groupby(['year-month'])[['forward_ten_month_return']].apply(meanad)
else:
    forward_ten_month_return_mad = df.groupby(['year-month'])[['forward_ten_month_return']].apply(mad)</v>
      </c>
      <c r="O17" t="str">
        <f t="shared" si="8"/>
        <v>forward_ten_month_return_mad.name = 'forward_ten_month_return_mad'</v>
      </c>
      <c r="P17" t="str">
        <f t="shared" si="9"/>
        <v>df = df.join(forward_ten_month_return_mad, on=['year-month'])</v>
      </c>
      <c r="Q17" t="str">
        <f t="shared" si="10"/>
        <v>if df.groupby(['year-month', 'industry'])[['forward_ten_month_return']].apply(mad).any() == 0:
    forward_ten_month_return_sector_mad = df.groupby(['year-month', 'industry'])[['forward_ten_month_return']].apply(meanad)
else:
    forward_ten_month_return_sector_mad = df.groupby(['year-month', 'industry'])[['forward_ten_month_return']].apply(mad)</v>
      </c>
      <c r="R17" t="str">
        <f t="shared" si="11"/>
        <v>forward_ten_month_return_sector_mad.name = 'forward_ten_month_return_sector_mad'</v>
      </c>
      <c r="S17" t="str">
        <f t="shared" si="12"/>
        <v>df = df.join(forward_ten_month_return_sector_mad, on=['year-month', 'industry'])</v>
      </c>
      <c r="T17" t="str">
        <f t="shared" si="13"/>
        <v>df['forward_ten_month_return_zscore'] = (df['forward_ten_month_return'] - df['forward_ten_month_return_median']) / df['forward_ten_month_return_mad']</v>
      </c>
      <c r="U17" t="str">
        <f t="shared" si="14"/>
        <v>df['forward_ten_month_return_sector_zscore'] = (df['forward_ten_month_return'] - df['forward_ten_month_return_sector_median']) / df['forward_ten_month_return_sector_mad']</v>
      </c>
    </row>
    <row r="18" spans="1:21" x14ac:dyDescent="0.25">
      <c r="A18" t="s">
        <v>249</v>
      </c>
      <c r="B18">
        <v>16</v>
      </c>
      <c r="C18" t="str">
        <f t="shared" si="0"/>
        <v xml:space="preserve">'forward_eleven_month_return', </v>
      </c>
      <c r="D18">
        <v>41</v>
      </c>
      <c r="E18" t="str">
        <f t="shared" si="1"/>
        <v>forward_eleven_month_return_median = df.groupby(['year-month'])[['forward_eleven_month_return']].apply(np.nanmedian)</v>
      </c>
      <c r="F18">
        <v>42</v>
      </c>
      <c r="G18" t="str">
        <f t="shared" si="2"/>
        <v>forward_eleven_month_return_median.name = 'forward_eleven_month_return_median'</v>
      </c>
      <c r="H18">
        <v>43</v>
      </c>
      <c r="I18">
        <v>44</v>
      </c>
      <c r="J18" t="str">
        <f t="shared" si="3"/>
        <v>df = df.join(forward_eleven_month_return_median, on=['year-month'])</v>
      </c>
      <c r="K18" t="str">
        <f t="shared" si="4"/>
        <v>forward_eleven_month_return_sector_median = df.groupby(['year-month', 'industry'])[['forward_eleven_month_return']].apply(np.nanmedian)</v>
      </c>
      <c r="L18" t="str">
        <f t="shared" si="5"/>
        <v>forward_eleven_month_return_sector_median.name = 'forward_eleven_month_return_sector_median'</v>
      </c>
      <c r="M18" t="str">
        <f t="shared" si="6"/>
        <v>df = df.join(forward_eleven_month_return_sector_median, on=['year-month', 'industry'])</v>
      </c>
      <c r="N18" t="str">
        <f t="shared" si="7"/>
        <v>if df.groupby(['year-month'])[['forward_eleven_month_return']].apply(mad).any() == 0:
    forward_eleven_month_return_mad = df.groupby(['year-month'])[['forward_eleven_month_return']].apply(meanad)
else:
    forward_eleven_month_return_mad = df.groupby(['year-month'])[['forward_eleven_month_return']].apply(mad)</v>
      </c>
      <c r="O18" t="str">
        <f t="shared" si="8"/>
        <v>forward_eleven_month_return_mad.name = 'forward_eleven_month_return_mad'</v>
      </c>
      <c r="P18" t="str">
        <f t="shared" si="9"/>
        <v>df = df.join(forward_eleven_month_return_mad, on=['year-month'])</v>
      </c>
      <c r="Q18" t="str">
        <f t="shared" si="10"/>
        <v>if df.groupby(['year-month', 'industry'])[['forward_eleven_month_return']].apply(mad).any() == 0:
    forward_eleven_month_return_sector_mad = df.groupby(['year-month', 'industry'])[['forward_eleven_month_return']].apply(meanad)
else:
    forward_eleven_month_return_sector_mad = df.groupby(['year-month', 'industry'])[['forward_eleven_month_return']].apply(mad)</v>
      </c>
      <c r="R18" t="str">
        <f t="shared" si="11"/>
        <v>forward_eleven_month_return_sector_mad.name = 'forward_eleven_month_return_sector_mad'</v>
      </c>
      <c r="S18" t="str">
        <f t="shared" si="12"/>
        <v>df = df.join(forward_eleven_month_return_sector_mad, on=['year-month', 'industry'])</v>
      </c>
      <c r="T18" t="str">
        <f t="shared" si="13"/>
        <v>df['forward_eleven_month_return_zscore'] = (df['forward_eleven_month_return'] - df['forward_eleven_month_return_median']) / df['forward_eleven_month_return_mad']</v>
      </c>
      <c r="U18" t="str">
        <f t="shared" si="14"/>
        <v>df['forward_eleven_month_return_sector_zscore'] = (df['forward_eleven_month_return'] - df['forward_eleven_month_return_sector_median']) / df['forward_eleven_month_return_sector_mad']</v>
      </c>
    </row>
    <row r="19" spans="1:21" x14ac:dyDescent="0.25">
      <c r="A19" t="s">
        <v>236</v>
      </c>
      <c r="B19">
        <v>17</v>
      </c>
      <c r="C19" t="str">
        <f t="shared" si="0"/>
        <v xml:space="preserve">'forward_twelve_month_return', </v>
      </c>
      <c r="D19">
        <v>45</v>
      </c>
      <c r="E19" t="str">
        <f t="shared" si="1"/>
        <v>forward_twelve_month_return_median = df.groupby(['year-month'])[['forward_twelve_month_return']].apply(np.nanmedian)</v>
      </c>
      <c r="F19">
        <v>46</v>
      </c>
      <c r="G19" t="str">
        <f t="shared" si="2"/>
        <v>forward_twelve_month_return_median.name = 'forward_twelve_month_return_median'</v>
      </c>
      <c r="H19">
        <v>47</v>
      </c>
      <c r="I19">
        <v>48</v>
      </c>
      <c r="J19" t="str">
        <f t="shared" si="3"/>
        <v>df = df.join(forward_twelve_month_return_median, on=['year-month'])</v>
      </c>
      <c r="K19" t="str">
        <f t="shared" si="4"/>
        <v>forward_twelve_month_return_sector_median = df.groupby(['year-month', 'industry'])[['forward_twelve_month_return']].apply(np.nanmedian)</v>
      </c>
      <c r="L19" t="str">
        <f t="shared" si="5"/>
        <v>forward_twelve_month_return_sector_median.name = 'forward_twelve_month_return_sector_median'</v>
      </c>
      <c r="M19" t="str">
        <f t="shared" si="6"/>
        <v>df = df.join(forward_twelve_month_return_sector_median, on=['year-month', 'industry'])</v>
      </c>
      <c r="N19" t="str">
        <f t="shared" si="7"/>
        <v>if df.groupby(['year-month'])[['forward_twelve_month_return']].apply(mad).any() == 0:
    forward_twelve_month_return_mad = df.groupby(['year-month'])[['forward_twelve_month_return']].apply(meanad)
else:
    forward_twelve_month_return_mad = df.groupby(['year-month'])[['forward_twelve_month_return']].apply(mad)</v>
      </c>
      <c r="O19" t="str">
        <f t="shared" si="8"/>
        <v>forward_twelve_month_return_mad.name = 'forward_twelve_month_return_mad'</v>
      </c>
      <c r="P19" t="str">
        <f t="shared" si="9"/>
        <v>df = df.join(forward_twelve_month_return_mad, on=['year-month'])</v>
      </c>
      <c r="Q19" t="str">
        <f t="shared" si="10"/>
        <v>if df.groupby(['year-month', 'industry'])[['forward_twelve_month_return']].apply(mad).any() == 0:
    forward_twelve_month_return_sector_mad = df.groupby(['year-month', 'industry'])[['forward_twelve_month_return']].apply(meanad)
else:
    forward_twelve_month_return_sector_mad = df.groupby(['year-month', 'industry'])[['forward_twelve_month_return']].apply(mad)</v>
      </c>
      <c r="R19" t="str">
        <f t="shared" si="11"/>
        <v>forward_twelve_month_return_sector_mad.name = 'forward_twelve_month_return_sector_mad'</v>
      </c>
      <c r="S19" t="str">
        <f t="shared" si="12"/>
        <v>df = df.join(forward_twelve_month_return_sector_mad, on=['year-month', 'industry'])</v>
      </c>
      <c r="T19" t="str">
        <f t="shared" si="13"/>
        <v>df['forward_twelve_month_return_zscore'] = (df['forward_twelve_month_return'] - df['forward_twelve_month_return_median']) / df['forward_twelve_month_return_mad']</v>
      </c>
      <c r="U19" t="str">
        <f t="shared" si="14"/>
        <v>df['forward_twelve_month_return_sector_zscore'] = (df['forward_twelve_month_return'] - df['forward_twelve_month_return_sector_median']) / df['forward_twelve_month_return_sector_mad']</v>
      </c>
    </row>
    <row r="20" spans="1:21" x14ac:dyDescent="0.25">
      <c r="A20" t="s">
        <v>228</v>
      </c>
      <c r="B20">
        <v>18</v>
      </c>
      <c r="C20" t="str">
        <f t="shared" si="0"/>
        <v xml:space="preserve">'forward_thirteen_month_return', </v>
      </c>
      <c r="D20">
        <v>49</v>
      </c>
      <c r="E20" t="str">
        <f t="shared" si="1"/>
        <v>forward_thirteen_month_return_median = df.groupby(['year-month'])[['forward_thirteen_month_return']].apply(np.nanmedian)</v>
      </c>
      <c r="F20">
        <v>50</v>
      </c>
      <c r="G20" t="str">
        <f t="shared" si="2"/>
        <v>forward_thirteen_month_return_median.name = 'forward_thirteen_month_return_median'</v>
      </c>
      <c r="H20">
        <v>51</v>
      </c>
      <c r="I20">
        <v>52</v>
      </c>
      <c r="J20" t="str">
        <f t="shared" si="3"/>
        <v>df = df.join(forward_thirteen_month_return_median, on=['year-month'])</v>
      </c>
      <c r="K20" t="str">
        <f t="shared" si="4"/>
        <v>forward_thirteen_month_return_sector_median = df.groupby(['year-month', 'industry'])[['forward_thirteen_month_return']].apply(np.nanmedian)</v>
      </c>
      <c r="L20" t="str">
        <f t="shared" si="5"/>
        <v>forward_thirteen_month_return_sector_median.name = 'forward_thirteen_month_return_sector_median'</v>
      </c>
      <c r="M20" t="str">
        <f t="shared" si="6"/>
        <v>df = df.join(forward_thirteen_month_return_sector_median, on=['year-month', 'industry'])</v>
      </c>
      <c r="N20" t="str">
        <f t="shared" si="7"/>
        <v>if df.groupby(['year-month'])[['forward_thirteen_month_return']].apply(mad).any() == 0:
    forward_thirteen_month_return_mad = df.groupby(['year-month'])[['forward_thirteen_month_return']].apply(meanad)
else:
    forward_thirteen_month_return_mad = df.groupby(['year-month'])[['forward_thirteen_month_return']].apply(mad)</v>
      </c>
      <c r="O20" t="str">
        <f t="shared" si="8"/>
        <v>forward_thirteen_month_return_mad.name = 'forward_thirteen_month_return_mad'</v>
      </c>
      <c r="P20" t="str">
        <f t="shared" si="9"/>
        <v>df = df.join(forward_thirteen_month_return_mad, on=['year-month'])</v>
      </c>
      <c r="Q20" t="str">
        <f t="shared" si="10"/>
        <v>if df.groupby(['year-month', 'industry'])[['forward_thirteen_month_return']].apply(mad).any() == 0:
    forward_thirteen_month_return_sector_mad = df.groupby(['year-month', 'industry'])[['forward_thirteen_month_return']].apply(meanad)
else:
    forward_thirteen_month_return_sector_mad = df.groupby(['year-month', 'industry'])[['forward_thirteen_month_return']].apply(mad)</v>
      </c>
      <c r="R20" t="str">
        <f t="shared" si="11"/>
        <v>forward_thirteen_month_return_sector_mad.name = 'forward_thirteen_month_return_sector_mad'</v>
      </c>
      <c r="S20" t="str">
        <f t="shared" si="12"/>
        <v>df = df.join(forward_thirteen_month_return_sector_mad, on=['year-month', 'industry'])</v>
      </c>
      <c r="T20" t="str">
        <f t="shared" si="13"/>
        <v>df['forward_thirteen_month_return_zscore'] = (df['forward_thirteen_month_return'] - df['forward_thirteen_month_return_median']) / df['forward_thirteen_month_return_mad']</v>
      </c>
      <c r="U20" t="str">
        <f t="shared" si="14"/>
        <v>df['forward_thirteen_month_return_sector_zscore'] = (df['forward_thirteen_month_return'] - df['forward_thirteen_month_return_sector_median']) / df['forward_thirteen_month_return_sector_mad']</v>
      </c>
    </row>
    <row r="21" spans="1:21" x14ac:dyDescent="0.25">
      <c r="A21" t="s">
        <v>220</v>
      </c>
      <c r="B21">
        <v>19</v>
      </c>
      <c r="C21" t="str">
        <f t="shared" si="0"/>
        <v xml:space="preserve">'forward_fourteen_month_return', </v>
      </c>
      <c r="D21">
        <v>53</v>
      </c>
      <c r="E21" t="str">
        <f t="shared" si="1"/>
        <v>forward_fourteen_month_return_median = df.groupby(['year-month'])[['forward_fourteen_month_return']].apply(np.nanmedian)</v>
      </c>
      <c r="F21">
        <v>54</v>
      </c>
      <c r="G21" t="str">
        <f t="shared" si="2"/>
        <v>forward_fourteen_month_return_median.name = 'forward_fourteen_month_return_median'</v>
      </c>
      <c r="H21">
        <v>55</v>
      </c>
      <c r="I21">
        <v>56</v>
      </c>
      <c r="J21" t="str">
        <f t="shared" si="3"/>
        <v>df = df.join(forward_fourteen_month_return_median, on=['year-month'])</v>
      </c>
      <c r="K21" t="str">
        <f t="shared" si="4"/>
        <v>forward_fourteen_month_return_sector_median = df.groupby(['year-month', 'industry'])[['forward_fourteen_month_return']].apply(np.nanmedian)</v>
      </c>
      <c r="L21" t="str">
        <f t="shared" si="5"/>
        <v>forward_fourteen_month_return_sector_median.name = 'forward_fourteen_month_return_sector_median'</v>
      </c>
      <c r="M21" t="str">
        <f t="shared" si="6"/>
        <v>df = df.join(forward_fourteen_month_return_sector_median, on=['year-month', 'industry'])</v>
      </c>
      <c r="N21" t="str">
        <f t="shared" si="7"/>
        <v>if df.groupby(['year-month'])[['forward_fourteen_month_return']].apply(mad).any() == 0:
    forward_fourteen_month_return_mad = df.groupby(['year-month'])[['forward_fourteen_month_return']].apply(meanad)
else:
    forward_fourteen_month_return_mad = df.groupby(['year-month'])[['forward_fourteen_month_return']].apply(mad)</v>
      </c>
      <c r="O21" t="str">
        <f t="shared" si="8"/>
        <v>forward_fourteen_month_return_mad.name = 'forward_fourteen_month_return_mad'</v>
      </c>
      <c r="P21" t="str">
        <f t="shared" si="9"/>
        <v>df = df.join(forward_fourteen_month_return_mad, on=['year-month'])</v>
      </c>
      <c r="Q21" t="str">
        <f t="shared" si="10"/>
        <v>if df.groupby(['year-month', 'industry'])[['forward_fourteen_month_return']].apply(mad).any() == 0:
    forward_fourteen_month_return_sector_mad = df.groupby(['year-month', 'industry'])[['forward_fourteen_month_return']].apply(meanad)
else:
    forward_fourteen_month_return_sector_mad = df.groupby(['year-month', 'industry'])[['forward_fourteen_month_return']].apply(mad)</v>
      </c>
      <c r="R21" t="str">
        <f t="shared" si="11"/>
        <v>forward_fourteen_month_return_sector_mad.name = 'forward_fourteen_month_return_sector_mad'</v>
      </c>
      <c r="S21" t="str">
        <f t="shared" si="12"/>
        <v>df = df.join(forward_fourteen_month_return_sector_mad, on=['year-month', 'industry'])</v>
      </c>
      <c r="T21" t="str">
        <f t="shared" si="13"/>
        <v>df['forward_fourteen_month_return_zscore'] = (df['forward_fourteen_month_return'] - df['forward_fourteen_month_return_median']) / df['forward_fourteen_month_return_mad']</v>
      </c>
      <c r="U21" t="str">
        <f t="shared" si="14"/>
        <v>df['forward_fourteen_month_return_sector_zscore'] = (df['forward_fourteen_month_return'] - df['forward_fourteen_month_return_sector_median']) / df['forward_fourteen_month_return_sector_mad']</v>
      </c>
    </row>
    <row r="22" spans="1:21" x14ac:dyDescent="0.25">
      <c r="A22" t="s">
        <v>214</v>
      </c>
      <c r="B22">
        <v>20</v>
      </c>
      <c r="C22" t="str">
        <f t="shared" si="0"/>
        <v xml:space="preserve">'forward_fifteen_month_return', </v>
      </c>
      <c r="D22">
        <v>57</v>
      </c>
      <c r="E22" t="str">
        <f t="shared" si="1"/>
        <v>forward_fifteen_month_return_median = df.groupby(['year-month'])[['forward_fifteen_month_return']].apply(np.nanmedian)</v>
      </c>
      <c r="F22">
        <v>58</v>
      </c>
      <c r="G22" t="str">
        <f t="shared" si="2"/>
        <v>forward_fifteen_month_return_median.name = 'forward_fifteen_month_return_median'</v>
      </c>
      <c r="H22">
        <v>59</v>
      </c>
      <c r="I22">
        <v>60</v>
      </c>
      <c r="J22" t="str">
        <f t="shared" si="3"/>
        <v>df = df.join(forward_fifteen_month_return_median, on=['year-month'])</v>
      </c>
      <c r="K22" t="str">
        <f t="shared" si="4"/>
        <v>forward_fifteen_month_return_sector_median = df.groupby(['year-month', 'industry'])[['forward_fifteen_month_return']].apply(np.nanmedian)</v>
      </c>
      <c r="L22" t="str">
        <f t="shared" si="5"/>
        <v>forward_fifteen_month_return_sector_median.name = 'forward_fifteen_month_return_sector_median'</v>
      </c>
      <c r="M22" t="str">
        <f t="shared" si="6"/>
        <v>df = df.join(forward_fifteen_month_return_sector_median, on=['year-month', 'industry'])</v>
      </c>
      <c r="N22" t="str">
        <f t="shared" si="7"/>
        <v>if df.groupby(['year-month'])[['forward_fifteen_month_return']].apply(mad).any() == 0:
    forward_fifteen_month_return_mad = df.groupby(['year-month'])[['forward_fifteen_month_return']].apply(meanad)
else:
    forward_fifteen_month_return_mad = df.groupby(['year-month'])[['forward_fifteen_month_return']].apply(mad)</v>
      </c>
      <c r="O22" t="str">
        <f t="shared" si="8"/>
        <v>forward_fifteen_month_return_mad.name = 'forward_fifteen_month_return_mad'</v>
      </c>
      <c r="P22" t="str">
        <f t="shared" si="9"/>
        <v>df = df.join(forward_fifteen_month_return_mad, on=['year-month'])</v>
      </c>
      <c r="Q22" t="str">
        <f t="shared" si="10"/>
        <v>if df.groupby(['year-month', 'industry'])[['forward_fifteen_month_return']].apply(mad).any() == 0:
    forward_fifteen_month_return_sector_mad = df.groupby(['year-month', 'industry'])[['forward_fifteen_month_return']].apply(meanad)
else:
    forward_fifteen_month_return_sector_mad = df.groupby(['year-month', 'industry'])[['forward_fifteen_month_return']].apply(mad)</v>
      </c>
      <c r="R22" t="str">
        <f t="shared" si="11"/>
        <v>forward_fifteen_month_return_sector_mad.name = 'forward_fifteen_month_return_sector_mad'</v>
      </c>
      <c r="S22" t="str">
        <f t="shared" si="12"/>
        <v>df = df.join(forward_fifteen_month_return_sector_mad, on=['year-month', 'industry'])</v>
      </c>
      <c r="T22" t="str">
        <f t="shared" si="13"/>
        <v>df['forward_fifteen_month_return_zscore'] = (df['forward_fifteen_month_return'] - df['forward_fifteen_month_return_median']) / df['forward_fifteen_month_return_mad']</v>
      </c>
      <c r="U22" t="str">
        <f t="shared" si="14"/>
        <v>df['forward_fifteen_month_return_sector_zscore'] = (df['forward_fifteen_month_return'] - df['forward_fifteen_month_return_sector_median']) / df['forward_fifteen_month_return_sector_mad']</v>
      </c>
    </row>
    <row r="23" spans="1:21" x14ac:dyDescent="0.25">
      <c r="A23" t="s">
        <v>206</v>
      </c>
      <c r="B23">
        <v>21</v>
      </c>
      <c r="C23" t="str">
        <f t="shared" si="0"/>
        <v xml:space="preserve">'forward_sixteen_month_return', </v>
      </c>
      <c r="D23">
        <v>61</v>
      </c>
      <c r="E23" t="str">
        <f t="shared" si="1"/>
        <v>forward_sixteen_month_return_median = df.groupby(['year-month'])[['forward_sixteen_month_return']].apply(np.nanmedian)</v>
      </c>
      <c r="F23">
        <v>62</v>
      </c>
      <c r="G23" t="str">
        <f t="shared" si="2"/>
        <v>forward_sixteen_month_return_median.name = 'forward_sixteen_month_return_median'</v>
      </c>
      <c r="H23">
        <v>63</v>
      </c>
      <c r="I23">
        <v>64</v>
      </c>
      <c r="J23" t="str">
        <f t="shared" si="3"/>
        <v>df = df.join(forward_sixteen_month_return_median, on=['year-month'])</v>
      </c>
      <c r="K23" t="str">
        <f t="shared" si="4"/>
        <v>forward_sixteen_month_return_sector_median = df.groupby(['year-month', 'industry'])[['forward_sixteen_month_return']].apply(np.nanmedian)</v>
      </c>
      <c r="L23" t="str">
        <f t="shared" si="5"/>
        <v>forward_sixteen_month_return_sector_median.name = 'forward_sixteen_month_return_sector_median'</v>
      </c>
      <c r="M23" t="str">
        <f t="shared" si="6"/>
        <v>df = df.join(forward_sixteen_month_return_sector_median, on=['year-month', 'industry'])</v>
      </c>
      <c r="N23" t="str">
        <f t="shared" si="7"/>
        <v>if df.groupby(['year-month'])[['forward_sixteen_month_return']].apply(mad).any() == 0:
    forward_sixteen_month_return_mad = df.groupby(['year-month'])[['forward_sixteen_month_return']].apply(meanad)
else:
    forward_sixteen_month_return_mad = df.groupby(['year-month'])[['forward_sixteen_month_return']].apply(mad)</v>
      </c>
      <c r="O23" t="str">
        <f t="shared" si="8"/>
        <v>forward_sixteen_month_return_mad.name = 'forward_sixteen_month_return_mad'</v>
      </c>
      <c r="P23" t="str">
        <f t="shared" si="9"/>
        <v>df = df.join(forward_sixteen_month_return_mad, on=['year-month'])</v>
      </c>
      <c r="Q23" t="str">
        <f t="shared" si="10"/>
        <v>if df.groupby(['year-month', 'industry'])[['forward_sixteen_month_return']].apply(mad).any() == 0:
    forward_sixteen_month_return_sector_mad = df.groupby(['year-month', 'industry'])[['forward_sixteen_month_return']].apply(meanad)
else:
    forward_sixteen_month_return_sector_mad = df.groupby(['year-month', 'industry'])[['forward_sixteen_month_return']].apply(mad)</v>
      </c>
      <c r="R23" t="str">
        <f t="shared" si="11"/>
        <v>forward_sixteen_month_return_sector_mad.name = 'forward_sixteen_month_return_sector_mad'</v>
      </c>
      <c r="S23" t="str">
        <f t="shared" si="12"/>
        <v>df = df.join(forward_sixteen_month_return_sector_mad, on=['year-month', 'industry'])</v>
      </c>
      <c r="T23" t="str">
        <f t="shared" si="13"/>
        <v>df['forward_sixteen_month_return_zscore'] = (df['forward_sixteen_month_return'] - df['forward_sixteen_month_return_median']) / df['forward_sixteen_month_return_mad']</v>
      </c>
      <c r="U23" t="str">
        <f t="shared" si="14"/>
        <v>df['forward_sixteen_month_return_sector_zscore'] = (df['forward_sixteen_month_return'] - df['forward_sixteen_month_return_sector_median']) / df['forward_sixteen_month_return_sector_mad']</v>
      </c>
    </row>
    <row r="24" spans="1:21" x14ac:dyDescent="0.25">
      <c r="A24" t="s">
        <v>196</v>
      </c>
      <c r="B24">
        <v>22</v>
      </c>
      <c r="C24" t="str">
        <f t="shared" si="0"/>
        <v xml:space="preserve">'forward_seventeen_month_return', </v>
      </c>
      <c r="D24">
        <v>65</v>
      </c>
      <c r="E24" t="str">
        <f t="shared" si="1"/>
        <v>forward_seventeen_month_return_median = df.groupby(['year-month'])[['forward_seventeen_month_return']].apply(np.nanmedian)</v>
      </c>
      <c r="F24">
        <v>66</v>
      </c>
      <c r="G24" t="str">
        <f t="shared" si="2"/>
        <v>forward_seventeen_month_return_median.name = 'forward_seventeen_month_return_median'</v>
      </c>
      <c r="H24">
        <v>67</v>
      </c>
      <c r="I24">
        <v>68</v>
      </c>
      <c r="J24" t="str">
        <f t="shared" si="3"/>
        <v>df = df.join(forward_seventeen_month_return_median, on=['year-month'])</v>
      </c>
      <c r="K24" t="str">
        <f t="shared" si="4"/>
        <v>forward_seventeen_month_return_sector_median = df.groupby(['year-month', 'industry'])[['forward_seventeen_month_return']].apply(np.nanmedian)</v>
      </c>
      <c r="L24" t="str">
        <f t="shared" si="5"/>
        <v>forward_seventeen_month_return_sector_median.name = 'forward_seventeen_month_return_sector_median'</v>
      </c>
      <c r="M24" t="str">
        <f t="shared" si="6"/>
        <v>df = df.join(forward_seventeen_month_return_sector_median, on=['year-month', 'industry'])</v>
      </c>
      <c r="N24" t="str">
        <f t="shared" si="7"/>
        <v>if df.groupby(['year-month'])[['forward_seventeen_month_return']].apply(mad).any() == 0:
    forward_seventeen_month_return_mad = df.groupby(['year-month'])[['forward_seventeen_month_return']].apply(meanad)
else:
    forward_seventeen_month_return_mad = df.groupby(['year-month'])[['forward_seventeen_month_return']].apply(mad)</v>
      </c>
      <c r="O24" t="str">
        <f t="shared" si="8"/>
        <v>forward_seventeen_month_return_mad.name = 'forward_seventeen_month_return_mad'</v>
      </c>
      <c r="P24" t="str">
        <f t="shared" si="9"/>
        <v>df = df.join(forward_seventeen_month_return_mad, on=['year-month'])</v>
      </c>
      <c r="Q24" t="str">
        <f t="shared" si="10"/>
        <v>if df.groupby(['year-month', 'industry'])[['forward_seventeen_month_return']].apply(mad).any() == 0:
    forward_seventeen_month_return_sector_mad = df.groupby(['year-month', 'industry'])[['forward_seventeen_month_return']].apply(meanad)
else:
    forward_seventeen_month_return_sector_mad = df.groupby(['year-month', 'industry'])[['forward_seventeen_month_return']].apply(mad)</v>
      </c>
      <c r="R24" t="str">
        <f t="shared" si="11"/>
        <v>forward_seventeen_month_return_sector_mad.name = 'forward_seventeen_month_return_sector_mad'</v>
      </c>
      <c r="S24" t="str">
        <f t="shared" si="12"/>
        <v>df = df.join(forward_seventeen_month_return_sector_mad, on=['year-month', 'industry'])</v>
      </c>
      <c r="T24" t="str">
        <f t="shared" si="13"/>
        <v>df['forward_seventeen_month_return_zscore'] = (df['forward_seventeen_month_return'] - df['forward_seventeen_month_return_median']) / df['forward_seventeen_month_return_mad']</v>
      </c>
      <c r="U24" t="str">
        <f t="shared" si="14"/>
        <v>df['forward_seventeen_month_return_sector_zscore'] = (df['forward_seventeen_month_return'] - df['forward_seventeen_month_return_sector_median']) / df['forward_seventeen_month_return_sector_mad']</v>
      </c>
    </row>
    <row r="25" spans="1:21" x14ac:dyDescent="0.25">
      <c r="A25" t="s">
        <v>189</v>
      </c>
      <c r="B25">
        <v>23</v>
      </c>
      <c r="C25" t="str">
        <f t="shared" si="0"/>
        <v xml:space="preserve">'forward_eighteen_month_return', </v>
      </c>
      <c r="D25">
        <v>69</v>
      </c>
      <c r="E25" t="str">
        <f t="shared" si="1"/>
        <v>forward_eighteen_month_return_median = df.groupby(['year-month'])[['forward_eighteen_month_return']].apply(np.nanmedian)</v>
      </c>
      <c r="F25">
        <v>70</v>
      </c>
      <c r="G25" t="str">
        <f t="shared" si="2"/>
        <v>forward_eighteen_month_return_median.name = 'forward_eighteen_month_return_median'</v>
      </c>
      <c r="H25">
        <v>71</v>
      </c>
      <c r="I25">
        <v>72</v>
      </c>
      <c r="J25" t="str">
        <f t="shared" si="3"/>
        <v>df = df.join(forward_eighteen_month_return_median, on=['year-month'])</v>
      </c>
      <c r="K25" t="str">
        <f t="shared" si="4"/>
        <v>forward_eighteen_month_return_sector_median = df.groupby(['year-month', 'industry'])[['forward_eighteen_month_return']].apply(np.nanmedian)</v>
      </c>
      <c r="L25" t="str">
        <f t="shared" si="5"/>
        <v>forward_eighteen_month_return_sector_median.name = 'forward_eighteen_month_return_sector_median'</v>
      </c>
      <c r="M25" t="str">
        <f t="shared" si="6"/>
        <v>df = df.join(forward_eighteen_month_return_sector_median, on=['year-month', 'industry'])</v>
      </c>
      <c r="N25" t="str">
        <f t="shared" si="7"/>
        <v>if df.groupby(['year-month'])[['forward_eighteen_month_return']].apply(mad).any() == 0:
    forward_eighteen_month_return_mad = df.groupby(['year-month'])[['forward_eighteen_month_return']].apply(meanad)
else:
    forward_eighteen_month_return_mad = df.groupby(['year-month'])[['forward_eighteen_month_return']].apply(mad)</v>
      </c>
      <c r="O25" t="str">
        <f t="shared" si="8"/>
        <v>forward_eighteen_month_return_mad.name = 'forward_eighteen_month_return_mad'</v>
      </c>
      <c r="P25" t="str">
        <f t="shared" si="9"/>
        <v>df = df.join(forward_eighteen_month_return_mad, on=['year-month'])</v>
      </c>
      <c r="Q25" t="str">
        <f t="shared" si="10"/>
        <v>if df.groupby(['year-month', 'industry'])[['forward_eighteen_month_return']].apply(mad).any() == 0:
    forward_eighteen_month_return_sector_mad = df.groupby(['year-month', 'industry'])[['forward_eighteen_month_return']].apply(meanad)
else:
    forward_eighteen_month_return_sector_mad = df.groupby(['year-month', 'industry'])[['forward_eighteen_month_return']].apply(mad)</v>
      </c>
      <c r="R25" t="str">
        <f t="shared" si="11"/>
        <v>forward_eighteen_month_return_sector_mad.name = 'forward_eighteen_month_return_sector_mad'</v>
      </c>
      <c r="S25" t="str">
        <f t="shared" si="12"/>
        <v>df = df.join(forward_eighteen_month_return_sector_mad, on=['year-month', 'industry'])</v>
      </c>
      <c r="T25" t="str">
        <f t="shared" si="13"/>
        <v>df['forward_eighteen_month_return_zscore'] = (df['forward_eighteen_month_return'] - df['forward_eighteen_month_return_median']) / df['forward_eighteen_month_return_mad']</v>
      </c>
      <c r="U25" t="str">
        <f t="shared" si="14"/>
        <v>df['forward_eighteen_month_return_sector_zscore'] = (df['forward_eighteen_month_return'] - df['forward_eighteen_month_return_sector_median']) / df['forward_eighteen_month_return_sector_mad']</v>
      </c>
    </row>
    <row r="26" spans="1:21" x14ac:dyDescent="0.25">
      <c r="A26" t="s">
        <v>178</v>
      </c>
      <c r="B26">
        <v>24</v>
      </c>
      <c r="C26" t="str">
        <f t="shared" si="0"/>
        <v xml:space="preserve">'forward_nineteen_month_return', </v>
      </c>
      <c r="D26">
        <v>73</v>
      </c>
      <c r="E26" t="str">
        <f t="shared" si="1"/>
        <v>forward_nineteen_month_return_median = df.groupby(['year-month'])[['forward_nineteen_month_return']].apply(np.nanmedian)</v>
      </c>
      <c r="F26">
        <v>74</v>
      </c>
      <c r="G26" t="str">
        <f t="shared" si="2"/>
        <v>forward_nineteen_month_return_median.name = 'forward_nineteen_month_return_median'</v>
      </c>
      <c r="H26">
        <v>75</v>
      </c>
      <c r="I26">
        <v>76</v>
      </c>
      <c r="J26" t="str">
        <f t="shared" si="3"/>
        <v>df = df.join(forward_nineteen_month_return_median, on=['year-month'])</v>
      </c>
      <c r="K26" t="str">
        <f t="shared" si="4"/>
        <v>forward_nineteen_month_return_sector_median = df.groupby(['year-month', 'industry'])[['forward_nineteen_month_return']].apply(np.nanmedian)</v>
      </c>
      <c r="L26" t="str">
        <f t="shared" si="5"/>
        <v>forward_nineteen_month_return_sector_median.name = 'forward_nineteen_month_return_sector_median'</v>
      </c>
      <c r="M26" t="str">
        <f t="shared" si="6"/>
        <v>df = df.join(forward_nineteen_month_return_sector_median, on=['year-month', 'industry'])</v>
      </c>
      <c r="N26" t="str">
        <f t="shared" si="7"/>
        <v>if df.groupby(['year-month'])[['forward_nineteen_month_return']].apply(mad).any() == 0:
    forward_nineteen_month_return_mad = df.groupby(['year-month'])[['forward_nineteen_month_return']].apply(meanad)
else:
    forward_nineteen_month_return_mad = df.groupby(['year-month'])[['forward_nineteen_month_return']].apply(mad)</v>
      </c>
      <c r="O26" t="str">
        <f t="shared" si="8"/>
        <v>forward_nineteen_month_return_mad.name = 'forward_nineteen_month_return_mad'</v>
      </c>
      <c r="P26" t="str">
        <f t="shared" si="9"/>
        <v>df = df.join(forward_nineteen_month_return_mad, on=['year-month'])</v>
      </c>
      <c r="Q26" t="str">
        <f t="shared" si="10"/>
        <v>if df.groupby(['year-month', 'industry'])[['forward_nineteen_month_return']].apply(mad).any() == 0:
    forward_nineteen_month_return_sector_mad = df.groupby(['year-month', 'industry'])[['forward_nineteen_month_return']].apply(meanad)
else:
    forward_nineteen_month_return_sector_mad = df.groupby(['year-month', 'industry'])[['forward_nineteen_month_return']].apply(mad)</v>
      </c>
      <c r="R26" t="str">
        <f t="shared" si="11"/>
        <v>forward_nineteen_month_return_sector_mad.name = 'forward_nineteen_month_return_sector_mad'</v>
      </c>
      <c r="S26" t="str">
        <f t="shared" si="12"/>
        <v>df = df.join(forward_nineteen_month_return_sector_mad, on=['year-month', 'industry'])</v>
      </c>
      <c r="T26" t="str">
        <f t="shared" si="13"/>
        <v>df['forward_nineteen_month_return_zscore'] = (df['forward_nineteen_month_return'] - df['forward_nineteen_month_return_median']) / df['forward_nineteen_month_return_mad']</v>
      </c>
      <c r="U26" t="str">
        <f t="shared" si="14"/>
        <v>df['forward_nineteen_month_return_sector_zscore'] = (df['forward_nineteen_month_return'] - df['forward_nineteen_month_return_sector_median']) / df['forward_nineteen_month_return_sector_mad']</v>
      </c>
    </row>
    <row r="27" spans="1:21" x14ac:dyDescent="0.25">
      <c r="A27" t="s">
        <v>170</v>
      </c>
      <c r="B27">
        <v>25</v>
      </c>
      <c r="C27" t="str">
        <f t="shared" si="0"/>
        <v xml:space="preserve">'forward_twenty_month_return', </v>
      </c>
      <c r="D27">
        <v>77</v>
      </c>
      <c r="E27" t="str">
        <f t="shared" si="1"/>
        <v>forward_twenty_month_return_median = df.groupby(['year-month'])[['forward_twenty_month_return']].apply(np.nanmedian)</v>
      </c>
      <c r="F27">
        <v>78</v>
      </c>
      <c r="G27" t="str">
        <f t="shared" si="2"/>
        <v>forward_twenty_month_return_median.name = 'forward_twenty_month_return_median'</v>
      </c>
      <c r="H27">
        <v>79</v>
      </c>
      <c r="I27">
        <v>80</v>
      </c>
      <c r="J27" t="str">
        <f t="shared" si="3"/>
        <v>df = df.join(forward_twenty_month_return_median, on=['year-month'])</v>
      </c>
      <c r="K27" t="str">
        <f t="shared" si="4"/>
        <v>forward_twenty_month_return_sector_median = df.groupby(['year-month', 'industry'])[['forward_twenty_month_return']].apply(np.nanmedian)</v>
      </c>
      <c r="L27" t="str">
        <f t="shared" si="5"/>
        <v>forward_twenty_month_return_sector_median.name = 'forward_twenty_month_return_sector_median'</v>
      </c>
      <c r="M27" t="str">
        <f t="shared" si="6"/>
        <v>df = df.join(forward_twenty_month_return_sector_median, on=['year-month', 'industry'])</v>
      </c>
      <c r="N27" t="str">
        <f t="shared" si="7"/>
        <v>if df.groupby(['year-month'])[['forward_twenty_month_return']].apply(mad).any() == 0:
    forward_twenty_month_return_mad = df.groupby(['year-month'])[['forward_twenty_month_return']].apply(meanad)
else:
    forward_twenty_month_return_mad = df.groupby(['year-month'])[['forward_twenty_month_return']].apply(mad)</v>
      </c>
      <c r="O27" t="str">
        <f t="shared" si="8"/>
        <v>forward_twenty_month_return_mad.name = 'forward_twenty_month_return_mad'</v>
      </c>
      <c r="P27" t="str">
        <f t="shared" si="9"/>
        <v>df = df.join(forward_twenty_month_return_mad, on=['year-month'])</v>
      </c>
      <c r="Q27" t="str">
        <f t="shared" si="10"/>
        <v>if df.groupby(['year-month', 'industry'])[['forward_twenty_month_return']].apply(mad).any() == 0:
    forward_twenty_month_return_sector_mad = df.groupby(['year-month', 'industry'])[['forward_twenty_month_return']].apply(meanad)
else:
    forward_twenty_month_return_sector_mad = df.groupby(['year-month', 'industry'])[['forward_twenty_month_return']].apply(mad)</v>
      </c>
      <c r="R27" t="str">
        <f t="shared" si="11"/>
        <v>forward_twenty_month_return_sector_mad.name = 'forward_twenty_month_return_sector_mad'</v>
      </c>
      <c r="S27" t="str">
        <f t="shared" si="12"/>
        <v>df = df.join(forward_twenty_month_return_sector_mad, on=['year-month', 'industry'])</v>
      </c>
      <c r="T27" t="str">
        <f t="shared" si="13"/>
        <v>df['forward_twenty_month_return_zscore'] = (df['forward_twenty_month_return'] - df['forward_twenty_month_return_median']) / df['forward_twenty_month_return_mad']</v>
      </c>
      <c r="U27" t="str">
        <f t="shared" si="14"/>
        <v>df['forward_twenty_month_return_sector_zscore'] = (df['forward_twenty_month_return'] - df['forward_twenty_month_return_sector_median']) / df['forward_twenty_month_return_sector_mad']</v>
      </c>
    </row>
    <row r="28" spans="1:21" x14ac:dyDescent="0.25">
      <c r="A28" t="s">
        <v>164</v>
      </c>
      <c r="B28">
        <v>26</v>
      </c>
      <c r="C28" t="str">
        <f t="shared" si="0"/>
        <v xml:space="preserve">'forward_twentyone_month_return', </v>
      </c>
      <c r="D28">
        <v>81</v>
      </c>
      <c r="E28" t="str">
        <f t="shared" si="1"/>
        <v>forward_twentyone_month_return_median = df.groupby(['year-month'])[['forward_twentyone_month_return']].apply(np.nanmedian)</v>
      </c>
      <c r="F28">
        <v>82</v>
      </c>
      <c r="G28" t="str">
        <f t="shared" si="2"/>
        <v>forward_twentyone_month_return_median.name = 'forward_twentyone_month_return_median'</v>
      </c>
      <c r="H28">
        <v>83</v>
      </c>
      <c r="I28">
        <v>84</v>
      </c>
      <c r="J28" t="str">
        <f t="shared" si="3"/>
        <v>df = df.join(forward_twentyone_month_return_median, on=['year-month'])</v>
      </c>
      <c r="K28" t="str">
        <f t="shared" si="4"/>
        <v>forward_twentyone_month_return_sector_median = df.groupby(['year-month', 'industry'])[['forward_twentyone_month_return']].apply(np.nanmedian)</v>
      </c>
      <c r="L28" t="str">
        <f t="shared" si="5"/>
        <v>forward_twentyone_month_return_sector_median.name = 'forward_twentyone_month_return_sector_median'</v>
      </c>
      <c r="M28" t="str">
        <f t="shared" si="6"/>
        <v>df = df.join(forward_twentyone_month_return_sector_median, on=['year-month', 'industry'])</v>
      </c>
      <c r="N28" t="str">
        <f t="shared" si="7"/>
        <v>if df.groupby(['year-month'])[['forward_twentyone_month_return']].apply(mad).any() == 0:
    forward_twentyone_month_return_mad = df.groupby(['year-month'])[['forward_twentyone_month_return']].apply(meanad)
else:
    forward_twentyone_month_return_mad = df.groupby(['year-month'])[['forward_twentyone_month_return']].apply(mad)</v>
      </c>
      <c r="O28" t="str">
        <f t="shared" si="8"/>
        <v>forward_twentyone_month_return_mad.name = 'forward_twentyone_month_return_mad'</v>
      </c>
      <c r="P28" t="str">
        <f t="shared" si="9"/>
        <v>df = df.join(forward_twentyone_month_return_mad, on=['year-month'])</v>
      </c>
      <c r="Q28" t="str">
        <f t="shared" si="10"/>
        <v>if df.groupby(['year-month', 'industry'])[['forward_twentyone_month_return']].apply(mad).any() == 0:
    forward_twentyone_month_return_sector_mad = df.groupby(['year-month', 'industry'])[['forward_twentyone_month_return']].apply(meanad)
else:
    forward_twentyone_month_return_sector_mad = df.groupby(['year-month', 'industry'])[['forward_twentyone_month_return']].apply(mad)</v>
      </c>
      <c r="R28" t="str">
        <f t="shared" si="11"/>
        <v>forward_twentyone_month_return_sector_mad.name = 'forward_twentyone_month_return_sector_mad'</v>
      </c>
      <c r="S28" t="str">
        <f t="shared" si="12"/>
        <v>df = df.join(forward_twentyone_month_return_sector_mad, on=['year-month', 'industry'])</v>
      </c>
      <c r="T28" t="str">
        <f t="shared" si="13"/>
        <v>df['forward_twentyone_month_return_zscore'] = (df['forward_twentyone_month_return'] - df['forward_twentyone_month_return_median']) / df['forward_twentyone_month_return_mad']</v>
      </c>
      <c r="U28" t="str">
        <f t="shared" si="14"/>
        <v>df['forward_twentyone_month_return_sector_zscore'] = (df['forward_twentyone_month_return'] - df['forward_twentyone_month_return_sector_median']) / df['forward_twentyone_month_return_sector_mad']</v>
      </c>
    </row>
    <row r="29" spans="1:21" x14ac:dyDescent="0.25">
      <c r="A29" t="s">
        <v>157</v>
      </c>
      <c r="B29">
        <v>27</v>
      </c>
      <c r="C29" t="str">
        <f t="shared" si="0"/>
        <v xml:space="preserve">'forward_twentytwo_month_return', </v>
      </c>
      <c r="D29">
        <v>85</v>
      </c>
      <c r="E29" t="str">
        <f t="shared" si="1"/>
        <v>forward_twentytwo_month_return_median = df.groupby(['year-month'])[['forward_twentytwo_month_return']].apply(np.nanmedian)</v>
      </c>
      <c r="F29">
        <v>86</v>
      </c>
      <c r="G29" t="str">
        <f t="shared" si="2"/>
        <v>forward_twentytwo_month_return_median.name = 'forward_twentytwo_month_return_median'</v>
      </c>
      <c r="H29">
        <v>87</v>
      </c>
      <c r="I29">
        <v>88</v>
      </c>
      <c r="J29" t="str">
        <f t="shared" si="3"/>
        <v>df = df.join(forward_twentytwo_month_return_median, on=['year-month'])</v>
      </c>
      <c r="K29" t="str">
        <f t="shared" si="4"/>
        <v>forward_twentytwo_month_return_sector_median = df.groupby(['year-month', 'industry'])[['forward_twentytwo_month_return']].apply(np.nanmedian)</v>
      </c>
      <c r="L29" t="str">
        <f t="shared" si="5"/>
        <v>forward_twentytwo_month_return_sector_median.name = 'forward_twentytwo_month_return_sector_median'</v>
      </c>
      <c r="M29" t="str">
        <f t="shared" si="6"/>
        <v>df = df.join(forward_twentytwo_month_return_sector_median, on=['year-month', 'industry'])</v>
      </c>
      <c r="N29" t="str">
        <f t="shared" si="7"/>
        <v>if df.groupby(['year-month'])[['forward_twentytwo_month_return']].apply(mad).any() == 0:
    forward_twentytwo_month_return_mad = df.groupby(['year-month'])[['forward_twentytwo_month_return']].apply(meanad)
else:
    forward_twentytwo_month_return_mad = df.groupby(['year-month'])[['forward_twentytwo_month_return']].apply(mad)</v>
      </c>
      <c r="O29" t="str">
        <f t="shared" si="8"/>
        <v>forward_twentytwo_month_return_mad.name = 'forward_twentytwo_month_return_mad'</v>
      </c>
      <c r="P29" t="str">
        <f t="shared" si="9"/>
        <v>df = df.join(forward_twentytwo_month_return_mad, on=['year-month'])</v>
      </c>
      <c r="Q29" t="str">
        <f t="shared" si="10"/>
        <v>if df.groupby(['year-month', 'industry'])[['forward_twentytwo_month_return']].apply(mad).any() == 0:
    forward_twentytwo_month_return_sector_mad = df.groupby(['year-month', 'industry'])[['forward_twentytwo_month_return']].apply(meanad)
else:
    forward_twentytwo_month_return_sector_mad = df.groupby(['year-month', 'industry'])[['forward_twentytwo_month_return']].apply(mad)</v>
      </c>
      <c r="R29" t="str">
        <f t="shared" si="11"/>
        <v>forward_twentytwo_month_return_sector_mad.name = 'forward_twentytwo_month_return_sector_mad'</v>
      </c>
      <c r="S29" t="str">
        <f t="shared" si="12"/>
        <v>df = df.join(forward_twentytwo_month_return_sector_mad, on=['year-month', 'industry'])</v>
      </c>
      <c r="T29" t="str">
        <f t="shared" si="13"/>
        <v>df['forward_twentytwo_month_return_zscore'] = (df['forward_twentytwo_month_return'] - df['forward_twentytwo_month_return_median']) / df['forward_twentytwo_month_return_mad']</v>
      </c>
      <c r="U29" t="str">
        <f t="shared" si="14"/>
        <v>df['forward_twentytwo_month_return_sector_zscore'] = (df['forward_twentytwo_month_return'] - df['forward_twentytwo_month_return_sector_median']) / df['forward_twentytwo_month_return_sector_mad']</v>
      </c>
    </row>
    <row r="30" spans="1:21" x14ac:dyDescent="0.25">
      <c r="A30" t="s">
        <v>144</v>
      </c>
      <c r="B30">
        <v>28</v>
      </c>
      <c r="C30" t="str">
        <f t="shared" si="0"/>
        <v xml:space="preserve">'forward_twentythree_month_return', </v>
      </c>
      <c r="D30">
        <v>89</v>
      </c>
      <c r="E30" t="str">
        <f t="shared" si="1"/>
        <v>forward_twentythree_month_return_median = df.groupby(['year-month'])[['forward_twentythree_month_return']].apply(np.nanmedian)</v>
      </c>
      <c r="F30">
        <v>90</v>
      </c>
      <c r="G30" t="str">
        <f t="shared" si="2"/>
        <v>forward_twentythree_month_return_median.name = 'forward_twentythree_month_return_median'</v>
      </c>
      <c r="H30">
        <v>91</v>
      </c>
      <c r="I30">
        <v>92</v>
      </c>
      <c r="J30" t="str">
        <f t="shared" si="3"/>
        <v>df = df.join(forward_twentythree_month_return_median, on=['year-month'])</v>
      </c>
      <c r="K30" t="str">
        <f t="shared" si="4"/>
        <v>forward_twentythree_month_return_sector_median = df.groupby(['year-month', 'industry'])[['forward_twentythree_month_return']].apply(np.nanmedian)</v>
      </c>
      <c r="L30" t="str">
        <f t="shared" si="5"/>
        <v>forward_twentythree_month_return_sector_median.name = 'forward_twentythree_month_return_sector_median'</v>
      </c>
      <c r="M30" t="str">
        <f t="shared" si="6"/>
        <v>df = df.join(forward_twentythree_month_return_sector_median, on=['year-month', 'industry'])</v>
      </c>
      <c r="N30" t="str">
        <f t="shared" si="7"/>
        <v>if df.groupby(['year-month'])[['forward_twentythree_month_return']].apply(mad).any() == 0:
    forward_twentythree_month_return_mad = df.groupby(['year-month'])[['forward_twentythree_month_return']].apply(meanad)
else:
    forward_twentythree_month_return_mad = df.groupby(['year-month'])[['forward_twentythree_month_return']].apply(mad)</v>
      </c>
      <c r="O30" t="str">
        <f t="shared" si="8"/>
        <v>forward_twentythree_month_return_mad.name = 'forward_twentythree_month_return_mad'</v>
      </c>
      <c r="P30" t="str">
        <f t="shared" si="9"/>
        <v>df = df.join(forward_twentythree_month_return_mad, on=['year-month'])</v>
      </c>
      <c r="Q30" t="str">
        <f t="shared" si="10"/>
        <v>if df.groupby(['year-month', 'industry'])[['forward_twentythree_month_return']].apply(mad).any() == 0:
    forward_twentythree_month_return_sector_mad = df.groupby(['year-month', 'industry'])[['forward_twentythree_month_return']].apply(meanad)
else:
    forward_twentythree_month_return_sector_mad = df.groupby(['year-month', 'industry'])[['forward_twentythree_month_return']].apply(mad)</v>
      </c>
      <c r="R30" t="str">
        <f t="shared" si="11"/>
        <v>forward_twentythree_month_return_sector_mad.name = 'forward_twentythree_month_return_sector_mad'</v>
      </c>
      <c r="S30" t="str">
        <f t="shared" si="12"/>
        <v>df = df.join(forward_twentythree_month_return_sector_mad, on=['year-month', 'industry'])</v>
      </c>
      <c r="T30" t="str">
        <f t="shared" si="13"/>
        <v>df['forward_twentythree_month_return_zscore'] = (df['forward_twentythree_month_return'] - df['forward_twentythree_month_return_median']) / df['forward_twentythree_month_return_mad']</v>
      </c>
      <c r="U30" t="str">
        <f t="shared" si="14"/>
        <v>df['forward_twentythree_month_return_sector_zscore'] = (df['forward_twentythree_month_return'] - df['forward_twentythree_month_return_sector_median']) / df['forward_twentythree_month_return_sector_mad']</v>
      </c>
    </row>
    <row r="31" spans="1:21" x14ac:dyDescent="0.25">
      <c r="A31" t="s">
        <v>132</v>
      </c>
      <c r="B31">
        <v>29</v>
      </c>
      <c r="C31" t="str">
        <f t="shared" si="0"/>
        <v xml:space="preserve">'forward_twentyfour_month_return', </v>
      </c>
      <c r="D31">
        <v>93</v>
      </c>
      <c r="E31" t="str">
        <f t="shared" si="1"/>
        <v>forward_twentyfour_month_return_median = df.groupby(['year-month'])[['forward_twentyfour_month_return']].apply(np.nanmedian)</v>
      </c>
      <c r="F31">
        <v>94</v>
      </c>
      <c r="G31" t="str">
        <f t="shared" si="2"/>
        <v>forward_twentyfour_month_return_median.name = 'forward_twentyfour_month_return_median'</v>
      </c>
      <c r="H31">
        <v>95</v>
      </c>
      <c r="I31">
        <v>96</v>
      </c>
      <c r="J31" t="str">
        <f t="shared" si="3"/>
        <v>df = df.join(forward_twentyfour_month_return_median, on=['year-month'])</v>
      </c>
      <c r="K31" t="str">
        <f t="shared" si="4"/>
        <v>forward_twentyfour_month_return_sector_median = df.groupby(['year-month', 'industry'])[['forward_twentyfour_month_return']].apply(np.nanmedian)</v>
      </c>
      <c r="L31" t="str">
        <f t="shared" si="5"/>
        <v>forward_twentyfour_month_return_sector_median.name = 'forward_twentyfour_month_return_sector_median'</v>
      </c>
      <c r="M31" t="str">
        <f t="shared" si="6"/>
        <v>df = df.join(forward_twentyfour_month_return_sector_median, on=['year-month', 'industry'])</v>
      </c>
      <c r="N31" t="str">
        <f t="shared" si="7"/>
        <v>if df.groupby(['year-month'])[['forward_twentyfour_month_return']].apply(mad).any() == 0:
    forward_twentyfour_month_return_mad = df.groupby(['year-month'])[['forward_twentyfour_month_return']].apply(meanad)
else:
    forward_twentyfour_month_return_mad = df.groupby(['year-month'])[['forward_twentyfour_month_return']].apply(mad)</v>
      </c>
      <c r="O31" t="str">
        <f t="shared" si="8"/>
        <v>forward_twentyfour_month_return_mad.name = 'forward_twentyfour_month_return_mad'</v>
      </c>
      <c r="P31" t="str">
        <f t="shared" si="9"/>
        <v>df = df.join(forward_twentyfour_month_return_mad, on=['year-month'])</v>
      </c>
      <c r="Q31" t="str">
        <f t="shared" si="10"/>
        <v>if df.groupby(['year-month', 'industry'])[['forward_twentyfour_month_return']].apply(mad).any() == 0:
    forward_twentyfour_month_return_sector_mad = df.groupby(['year-month', 'industry'])[['forward_twentyfour_month_return']].apply(meanad)
else:
    forward_twentyfour_month_return_sector_mad = df.groupby(['year-month', 'industry'])[['forward_twentyfour_month_return']].apply(mad)</v>
      </c>
      <c r="R31" t="str">
        <f t="shared" si="11"/>
        <v>forward_twentyfour_month_return_sector_mad.name = 'forward_twentyfour_month_return_sector_mad'</v>
      </c>
      <c r="S31" t="str">
        <f t="shared" si="12"/>
        <v>df = df.join(forward_twentyfour_month_return_sector_mad, on=['year-month', 'industry'])</v>
      </c>
      <c r="T31" t="str">
        <f t="shared" si="13"/>
        <v>df['forward_twentyfour_month_return_zscore'] = (df['forward_twentyfour_month_return'] - df['forward_twentyfour_month_return_median']) / df['forward_twentyfour_month_return_mad']</v>
      </c>
      <c r="U31" t="str">
        <f t="shared" si="14"/>
        <v>df['forward_twentyfour_month_return_sector_zscore'] = (df['forward_twentyfour_month_return'] - df['forward_twentyfour_month_return_sector_median']) / df['forward_twentyfour_month_return_sector_mad']</v>
      </c>
    </row>
    <row r="32" spans="1:21" x14ac:dyDescent="0.25">
      <c r="A32" t="s">
        <v>123</v>
      </c>
      <c r="B32">
        <v>30</v>
      </c>
      <c r="C32" t="str">
        <f t="shared" si="0"/>
        <v xml:space="preserve">'forward_twentyfive_month_return', </v>
      </c>
      <c r="D32">
        <v>97</v>
      </c>
      <c r="E32" t="str">
        <f t="shared" si="1"/>
        <v>forward_twentyfive_month_return_median = df.groupby(['year-month'])[['forward_twentyfive_month_return']].apply(np.nanmedian)</v>
      </c>
      <c r="F32">
        <v>98</v>
      </c>
      <c r="G32" t="str">
        <f t="shared" si="2"/>
        <v>forward_twentyfive_month_return_median.name = 'forward_twentyfive_month_return_median'</v>
      </c>
      <c r="H32">
        <v>99</v>
      </c>
      <c r="I32">
        <v>100</v>
      </c>
      <c r="J32" t="str">
        <f t="shared" si="3"/>
        <v>df = df.join(forward_twentyfive_month_return_median, on=['year-month'])</v>
      </c>
      <c r="K32" t="str">
        <f t="shared" si="4"/>
        <v>forward_twentyfive_month_return_sector_median = df.groupby(['year-month', 'industry'])[['forward_twentyfive_month_return']].apply(np.nanmedian)</v>
      </c>
      <c r="L32" t="str">
        <f t="shared" si="5"/>
        <v>forward_twentyfive_month_return_sector_median.name = 'forward_twentyfive_month_return_sector_median'</v>
      </c>
      <c r="M32" t="str">
        <f t="shared" si="6"/>
        <v>df = df.join(forward_twentyfive_month_return_sector_median, on=['year-month', 'industry'])</v>
      </c>
      <c r="N32" t="str">
        <f t="shared" si="7"/>
        <v>if df.groupby(['year-month'])[['forward_twentyfive_month_return']].apply(mad).any() == 0:
    forward_twentyfive_month_return_mad = df.groupby(['year-month'])[['forward_twentyfive_month_return']].apply(meanad)
else:
    forward_twentyfive_month_return_mad = df.groupby(['year-month'])[['forward_twentyfive_month_return']].apply(mad)</v>
      </c>
      <c r="O32" t="str">
        <f t="shared" si="8"/>
        <v>forward_twentyfive_month_return_mad.name = 'forward_twentyfive_month_return_mad'</v>
      </c>
      <c r="P32" t="str">
        <f t="shared" si="9"/>
        <v>df = df.join(forward_twentyfive_month_return_mad, on=['year-month'])</v>
      </c>
      <c r="Q32" t="str">
        <f t="shared" si="10"/>
        <v>if df.groupby(['year-month', 'industry'])[['forward_twentyfive_month_return']].apply(mad).any() == 0:
    forward_twentyfive_month_return_sector_mad = df.groupby(['year-month', 'industry'])[['forward_twentyfive_month_return']].apply(meanad)
else:
    forward_twentyfive_month_return_sector_mad = df.groupby(['year-month', 'industry'])[['forward_twentyfive_month_return']].apply(mad)</v>
      </c>
      <c r="R32" t="str">
        <f t="shared" si="11"/>
        <v>forward_twentyfive_month_return_sector_mad.name = 'forward_twentyfive_month_return_sector_mad'</v>
      </c>
      <c r="S32" t="str">
        <f t="shared" si="12"/>
        <v>df = df.join(forward_twentyfive_month_return_sector_mad, on=['year-month', 'industry'])</v>
      </c>
      <c r="T32" t="str">
        <f t="shared" si="13"/>
        <v>df['forward_twentyfive_month_return_zscore'] = (df['forward_twentyfive_month_return'] - df['forward_twentyfive_month_return_median']) / df['forward_twentyfive_month_return_mad']</v>
      </c>
      <c r="U32" t="str">
        <f t="shared" si="14"/>
        <v>df['forward_twentyfive_month_return_sector_zscore'] = (df['forward_twentyfive_month_return'] - df['forward_twentyfive_month_return_sector_median']) / df['forward_twentyfive_month_return_sector_mad']</v>
      </c>
    </row>
    <row r="33" spans="1:21" x14ac:dyDescent="0.25">
      <c r="A33" t="s">
        <v>112</v>
      </c>
      <c r="B33">
        <v>31</v>
      </c>
      <c r="C33" t="str">
        <f t="shared" si="0"/>
        <v xml:space="preserve">'forward_twentysix_month_return', </v>
      </c>
      <c r="D33">
        <v>101</v>
      </c>
      <c r="E33" t="str">
        <f t="shared" si="1"/>
        <v>forward_twentysix_month_return_median = df.groupby(['year-month'])[['forward_twentysix_month_return']].apply(np.nanmedian)</v>
      </c>
      <c r="F33">
        <v>102</v>
      </c>
      <c r="G33" t="str">
        <f t="shared" si="2"/>
        <v>forward_twentysix_month_return_median.name = 'forward_twentysix_month_return_median'</v>
      </c>
      <c r="H33">
        <v>103</v>
      </c>
      <c r="I33">
        <v>104</v>
      </c>
      <c r="J33" t="str">
        <f t="shared" si="3"/>
        <v>df = df.join(forward_twentysix_month_return_median, on=['year-month'])</v>
      </c>
      <c r="K33" t="str">
        <f t="shared" si="4"/>
        <v>forward_twentysix_month_return_sector_median = df.groupby(['year-month', 'industry'])[['forward_twentysix_month_return']].apply(np.nanmedian)</v>
      </c>
      <c r="L33" t="str">
        <f t="shared" si="5"/>
        <v>forward_twentysix_month_return_sector_median.name = 'forward_twentysix_month_return_sector_median'</v>
      </c>
      <c r="M33" t="str">
        <f t="shared" si="6"/>
        <v>df = df.join(forward_twentysix_month_return_sector_median, on=['year-month', 'industry'])</v>
      </c>
      <c r="N33" t="str">
        <f t="shared" si="7"/>
        <v>if df.groupby(['year-month'])[['forward_twentysix_month_return']].apply(mad).any() == 0:
    forward_twentysix_month_return_mad = df.groupby(['year-month'])[['forward_twentysix_month_return']].apply(meanad)
else:
    forward_twentysix_month_return_mad = df.groupby(['year-month'])[['forward_twentysix_month_return']].apply(mad)</v>
      </c>
      <c r="O33" t="str">
        <f t="shared" si="8"/>
        <v>forward_twentysix_month_return_mad.name = 'forward_twentysix_month_return_mad'</v>
      </c>
      <c r="P33" t="str">
        <f t="shared" si="9"/>
        <v>df = df.join(forward_twentysix_month_return_mad, on=['year-month'])</v>
      </c>
      <c r="Q33" t="str">
        <f t="shared" si="10"/>
        <v>if df.groupby(['year-month', 'industry'])[['forward_twentysix_month_return']].apply(mad).any() == 0:
    forward_twentysix_month_return_sector_mad = df.groupby(['year-month', 'industry'])[['forward_twentysix_month_return']].apply(meanad)
else:
    forward_twentysix_month_return_sector_mad = df.groupby(['year-month', 'industry'])[['forward_twentysix_month_return']].apply(mad)</v>
      </c>
      <c r="R33" t="str">
        <f t="shared" si="11"/>
        <v>forward_twentysix_month_return_sector_mad.name = 'forward_twentysix_month_return_sector_mad'</v>
      </c>
      <c r="S33" t="str">
        <f t="shared" si="12"/>
        <v>df = df.join(forward_twentysix_month_return_sector_mad, on=['year-month', 'industry'])</v>
      </c>
      <c r="T33" t="str">
        <f t="shared" si="13"/>
        <v>df['forward_twentysix_month_return_zscore'] = (df['forward_twentysix_month_return'] - df['forward_twentysix_month_return_median']) / df['forward_twentysix_month_return_mad']</v>
      </c>
      <c r="U33" t="str">
        <f t="shared" si="14"/>
        <v>df['forward_twentysix_month_return_sector_zscore'] = (df['forward_twentysix_month_return'] - df['forward_twentysix_month_return_sector_median']) / df['forward_twentysix_month_return_sector_mad']</v>
      </c>
    </row>
    <row r="34" spans="1:21" x14ac:dyDescent="0.25">
      <c r="A34" t="s">
        <v>103</v>
      </c>
      <c r="B34">
        <v>32</v>
      </c>
      <c r="C34" t="str">
        <f t="shared" si="0"/>
        <v xml:space="preserve">'forward_twentyseven_month_return', </v>
      </c>
      <c r="D34">
        <v>105</v>
      </c>
      <c r="E34" t="str">
        <f t="shared" si="1"/>
        <v>forward_twentyseven_month_return_median = df.groupby(['year-month'])[['forward_twentyseven_month_return']].apply(np.nanmedian)</v>
      </c>
      <c r="F34">
        <v>106</v>
      </c>
      <c r="G34" t="str">
        <f t="shared" si="2"/>
        <v>forward_twentyseven_month_return_median.name = 'forward_twentyseven_month_return_median'</v>
      </c>
      <c r="H34">
        <v>107</v>
      </c>
      <c r="I34">
        <v>108</v>
      </c>
      <c r="J34" t="str">
        <f t="shared" si="3"/>
        <v>df = df.join(forward_twentyseven_month_return_median, on=['year-month'])</v>
      </c>
      <c r="K34" t="str">
        <f t="shared" si="4"/>
        <v>forward_twentyseven_month_return_sector_median = df.groupby(['year-month', 'industry'])[['forward_twentyseven_month_return']].apply(np.nanmedian)</v>
      </c>
      <c r="L34" t="str">
        <f t="shared" si="5"/>
        <v>forward_twentyseven_month_return_sector_median.name = 'forward_twentyseven_month_return_sector_median'</v>
      </c>
      <c r="M34" t="str">
        <f t="shared" si="6"/>
        <v>df = df.join(forward_twentyseven_month_return_sector_median, on=['year-month', 'industry'])</v>
      </c>
      <c r="N34" t="str">
        <f t="shared" si="7"/>
        <v>if df.groupby(['year-month'])[['forward_twentyseven_month_return']].apply(mad).any() == 0:
    forward_twentyseven_month_return_mad = df.groupby(['year-month'])[['forward_twentyseven_month_return']].apply(meanad)
else:
    forward_twentyseven_month_return_mad = df.groupby(['year-month'])[['forward_twentyseven_month_return']].apply(mad)</v>
      </c>
      <c r="O34" t="str">
        <f t="shared" si="8"/>
        <v>forward_twentyseven_month_return_mad.name = 'forward_twentyseven_month_return_mad'</v>
      </c>
      <c r="P34" t="str">
        <f t="shared" si="9"/>
        <v>df = df.join(forward_twentyseven_month_return_mad, on=['year-month'])</v>
      </c>
      <c r="Q34" t="str">
        <f t="shared" si="10"/>
        <v>if df.groupby(['year-month', 'industry'])[['forward_twentyseven_month_return']].apply(mad).any() == 0:
    forward_twentyseven_month_return_sector_mad = df.groupby(['year-month', 'industry'])[['forward_twentyseven_month_return']].apply(meanad)
else:
    forward_twentyseven_month_return_sector_mad = df.groupby(['year-month', 'industry'])[['forward_twentyseven_month_return']].apply(mad)</v>
      </c>
      <c r="R34" t="str">
        <f t="shared" si="11"/>
        <v>forward_twentyseven_month_return_sector_mad.name = 'forward_twentyseven_month_return_sector_mad'</v>
      </c>
      <c r="S34" t="str">
        <f t="shared" si="12"/>
        <v>df = df.join(forward_twentyseven_month_return_sector_mad, on=['year-month', 'industry'])</v>
      </c>
      <c r="T34" t="str">
        <f t="shared" si="13"/>
        <v>df['forward_twentyseven_month_return_zscore'] = (df['forward_twentyseven_month_return'] - df['forward_twentyseven_month_return_median']) / df['forward_twentyseven_month_return_mad']</v>
      </c>
      <c r="U34" t="str">
        <f t="shared" si="14"/>
        <v>df['forward_twentyseven_month_return_sector_zscore'] = (df['forward_twentyseven_month_return'] - df['forward_twentyseven_month_return_sector_median']) / df['forward_twentyseven_month_return_sector_mad']</v>
      </c>
    </row>
    <row r="35" spans="1:21" x14ac:dyDescent="0.25">
      <c r="A35" t="s">
        <v>99</v>
      </c>
      <c r="B35">
        <v>33</v>
      </c>
      <c r="C35" t="str">
        <f t="shared" si="0"/>
        <v xml:space="preserve">'forward_twentyeight_month_return', </v>
      </c>
      <c r="D35">
        <v>109</v>
      </c>
      <c r="E35" t="str">
        <f t="shared" si="1"/>
        <v>forward_twentyeight_month_return_median = df.groupby(['year-month'])[['forward_twentyeight_month_return']].apply(np.nanmedian)</v>
      </c>
      <c r="F35">
        <v>110</v>
      </c>
      <c r="G35" t="str">
        <f t="shared" si="2"/>
        <v>forward_twentyeight_month_return_median.name = 'forward_twentyeight_month_return_median'</v>
      </c>
      <c r="H35">
        <v>111</v>
      </c>
      <c r="I35">
        <v>112</v>
      </c>
      <c r="J35" t="str">
        <f t="shared" si="3"/>
        <v>df = df.join(forward_twentyeight_month_return_median, on=['year-month'])</v>
      </c>
      <c r="K35" t="str">
        <f t="shared" si="4"/>
        <v>forward_twentyeight_month_return_sector_median = df.groupby(['year-month', 'industry'])[['forward_twentyeight_month_return']].apply(np.nanmedian)</v>
      </c>
      <c r="L35" t="str">
        <f t="shared" si="5"/>
        <v>forward_twentyeight_month_return_sector_median.name = 'forward_twentyeight_month_return_sector_median'</v>
      </c>
      <c r="M35" t="str">
        <f t="shared" si="6"/>
        <v>df = df.join(forward_twentyeight_month_return_sector_median, on=['year-month', 'industry'])</v>
      </c>
      <c r="N35" t="str">
        <f t="shared" si="7"/>
        <v>if df.groupby(['year-month'])[['forward_twentyeight_month_return']].apply(mad).any() == 0:
    forward_twentyeight_month_return_mad = df.groupby(['year-month'])[['forward_twentyeight_month_return']].apply(meanad)
else:
    forward_twentyeight_month_return_mad = df.groupby(['year-month'])[['forward_twentyeight_month_return']].apply(mad)</v>
      </c>
      <c r="O35" t="str">
        <f t="shared" si="8"/>
        <v>forward_twentyeight_month_return_mad.name = 'forward_twentyeight_month_return_mad'</v>
      </c>
      <c r="P35" t="str">
        <f t="shared" si="9"/>
        <v>df = df.join(forward_twentyeight_month_return_mad, on=['year-month'])</v>
      </c>
      <c r="Q35" t="str">
        <f t="shared" si="10"/>
        <v>if df.groupby(['year-month', 'industry'])[['forward_twentyeight_month_return']].apply(mad).any() == 0:
    forward_twentyeight_month_return_sector_mad = df.groupby(['year-month', 'industry'])[['forward_twentyeight_month_return']].apply(meanad)
else:
    forward_twentyeight_month_return_sector_mad = df.groupby(['year-month', 'industry'])[['forward_twentyeight_month_return']].apply(mad)</v>
      </c>
      <c r="R35" t="str">
        <f t="shared" si="11"/>
        <v>forward_twentyeight_month_return_sector_mad.name = 'forward_twentyeight_month_return_sector_mad'</v>
      </c>
      <c r="S35" t="str">
        <f t="shared" si="12"/>
        <v>df = df.join(forward_twentyeight_month_return_sector_mad, on=['year-month', 'industry'])</v>
      </c>
      <c r="T35" t="str">
        <f t="shared" si="13"/>
        <v>df['forward_twentyeight_month_return_zscore'] = (df['forward_twentyeight_month_return'] - df['forward_twentyeight_month_return_median']) / df['forward_twentyeight_month_return_mad']</v>
      </c>
      <c r="U35" t="str">
        <f t="shared" si="14"/>
        <v>df['forward_twentyeight_month_return_sector_zscore'] = (df['forward_twentyeight_month_return'] - df['forward_twentyeight_month_return_sector_median']) / df['forward_twentyeight_month_return_sector_mad']</v>
      </c>
    </row>
    <row r="36" spans="1:21" x14ac:dyDescent="0.25">
      <c r="A36" t="s">
        <v>88</v>
      </c>
      <c r="B36">
        <v>34</v>
      </c>
      <c r="C36" t="str">
        <f t="shared" si="0"/>
        <v xml:space="preserve">'forward_twentynine_month_return', </v>
      </c>
      <c r="D36">
        <v>113</v>
      </c>
      <c r="E36" t="str">
        <f t="shared" si="1"/>
        <v>forward_twentynine_month_return_median = df.groupby(['year-month'])[['forward_twentynine_month_return']].apply(np.nanmedian)</v>
      </c>
      <c r="F36">
        <v>114</v>
      </c>
      <c r="G36" t="str">
        <f t="shared" si="2"/>
        <v>forward_twentynine_month_return_median.name = 'forward_twentynine_month_return_median'</v>
      </c>
      <c r="H36">
        <v>115</v>
      </c>
      <c r="I36">
        <v>116</v>
      </c>
      <c r="J36" t="str">
        <f t="shared" si="3"/>
        <v>df = df.join(forward_twentynine_month_return_median, on=['year-month'])</v>
      </c>
      <c r="K36" t="str">
        <f t="shared" si="4"/>
        <v>forward_twentynine_month_return_sector_median = df.groupby(['year-month', 'industry'])[['forward_twentynine_month_return']].apply(np.nanmedian)</v>
      </c>
      <c r="L36" t="str">
        <f t="shared" si="5"/>
        <v>forward_twentynine_month_return_sector_median.name = 'forward_twentynine_month_return_sector_median'</v>
      </c>
      <c r="M36" t="str">
        <f t="shared" si="6"/>
        <v>df = df.join(forward_twentynine_month_return_sector_median, on=['year-month', 'industry'])</v>
      </c>
      <c r="N36" t="str">
        <f t="shared" si="7"/>
        <v>if df.groupby(['year-month'])[['forward_twentynine_month_return']].apply(mad).any() == 0:
    forward_twentynine_month_return_mad = df.groupby(['year-month'])[['forward_twentynine_month_return']].apply(meanad)
else:
    forward_twentynine_month_return_mad = df.groupby(['year-month'])[['forward_twentynine_month_return']].apply(mad)</v>
      </c>
      <c r="O36" t="str">
        <f t="shared" si="8"/>
        <v>forward_twentynine_month_return_mad.name = 'forward_twentynine_month_return_mad'</v>
      </c>
      <c r="P36" t="str">
        <f t="shared" si="9"/>
        <v>df = df.join(forward_twentynine_month_return_mad, on=['year-month'])</v>
      </c>
      <c r="Q36" t="str">
        <f t="shared" si="10"/>
        <v>if df.groupby(['year-month', 'industry'])[['forward_twentynine_month_return']].apply(mad).any() == 0:
    forward_twentynine_month_return_sector_mad = df.groupby(['year-month', 'industry'])[['forward_twentynine_month_return']].apply(meanad)
else:
    forward_twentynine_month_return_sector_mad = df.groupby(['year-month', 'industry'])[['forward_twentynine_month_return']].apply(mad)</v>
      </c>
      <c r="R36" t="str">
        <f t="shared" si="11"/>
        <v>forward_twentynine_month_return_sector_mad.name = 'forward_twentynine_month_return_sector_mad'</v>
      </c>
      <c r="S36" t="str">
        <f t="shared" si="12"/>
        <v>df = df.join(forward_twentynine_month_return_sector_mad, on=['year-month', 'industry'])</v>
      </c>
      <c r="T36" t="str">
        <f t="shared" si="13"/>
        <v>df['forward_twentynine_month_return_zscore'] = (df['forward_twentynine_month_return'] - df['forward_twentynine_month_return_median']) / df['forward_twentynine_month_return_mad']</v>
      </c>
      <c r="U36" t="str">
        <f t="shared" si="14"/>
        <v>df['forward_twentynine_month_return_sector_zscore'] = (df['forward_twentynine_month_return'] - df['forward_twentynine_month_return_sector_median']) / df['forward_twentynine_month_return_sector_mad']</v>
      </c>
    </row>
    <row r="37" spans="1:21" x14ac:dyDescent="0.25">
      <c r="A37" t="s">
        <v>82</v>
      </c>
      <c r="B37">
        <v>35</v>
      </c>
      <c r="C37" t="str">
        <f t="shared" si="0"/>
        <v xml:space="preserve">'forward_thirty_month_return', </v>
      </c>
      <c r="D37">
        <v>117</v>
      </c>
      <c r="E37" t="str">
        <f t="shared" si="1"/>
        <v>forward_thirty_month_return_median = df.groupby(['year-month'])[['forward_thirty_month_return']].apply(np.nanmedian)</v>
      </c>
      <c r="F37">
        <v>118</v>
      </c>
      <c r="G37" t="str">
        <f t="shared" si="2"/>
        <v>forward_thirty_month_return_median.name = 'forward_thirty_month_return_median'</v>
      </c>
      <c r="H37">
        <v>119</v>
      </c>
      <c r="I37">
        <v>120</v>
      </c>
      <c r="J37" t="str">
        <f t="shared" si="3"/>
        <v>df = df.join(forward_thirty_month_return_median, on=['year-month'])</v>
      </c>
      <c r="K37" t="str">
        <f t="shared" si="4"/>
        <v>forward_thirty_month_return_sector_median = df.groupby(['year-month', 'industry'])[['forward_thirty_month_return']].apply(np.nanmedian)</v>
      </c>
      <c r="L37" t="str">
        <f t="shared" si="5"/>
        <v>forward_thirty_month_return_sector_median.name = 'forward_thirty_month_return_sector_median'</v>
      </c>
      <c r="M37" t="str">
        <f t="shared" si="6"/>
        <v>df = df.join(forward_thirty_month_return_sector_median, on=['year-month', 'industry'])</v>
      </c>
      <c r="N37" t="str">
        <f t="shared" si="7"/>
        <v>if df.groupby(['year-month'])[['forward_thirty_month_return']].apply(mad).any() == 0:
    forward_thirty_month_return_mad = df.groupby(['year-month'])[['forward_thirty_month_return']].apply(meanad)
else:
    forward_thirty_month_return_mad = df.groupby(['year-month'])[['forward_thirty_month_return']].apply(mad)</v>
      </c>
      <c r="O37" t="str">
        <f t="shared" si="8"/>
        <v>forward_thirty_month_return_mad.name = 'forward_thirty_month_return_mad'</v>
      </c>
      <c r="P37" t="str">
        <f t="shared" si="9"/>
        <v>df = df.join(forward_thirty_month_return_mad, on=['year-month'])</v>
      </c>
      <c r="Q37" t="str">
        <f t="shared" si="10"/>
        <v>if df.groupby(['year-month', 'industry'])[['forward_thirty_month_return']].apply(mad).any() == 0:
    forward_thirty_month_return_sector_mad = df.groupby(['year-month', 'industry'])[['forward_thirty_month_return']].apply(meanad)
else:
    forward_thirty_month_return_sector_mad = df.groupby(['year-month', 'industry'])[['forward_thirty_month_return']].apply(mad)</v>
      </c>
      <c r="R37" t="str">
        <f t="shared" si="11"/>
        <v>forward_thirty_month_return_sector_mad.name = 'forward_thirty_month_return_sector_mad'</v>
      </c>
      <c r="S37" t="str">
        <f t="shared" si="12"/>
        <v>df = df.join(forward_thirty_month_return_sector_mad, on=['year-month', 'industry'])</v>
      </c>
      <c r="T37" t="str">
        <f t="shared" si="13"/>
        <v>df['forward_thirty_month_return_zscore'] = (df['forward_thirty_month_return'] - df['forward_thirty_month_return_median']) / df['forward_thirty_month_return_mad']</v>
      </c>
      <c r="U37" t="str">
        <f t="shared" si="14"/>
        <v>df['forward_thirty_month_return_sector_zscore'] = (df['forward_thirty_month_return'] - df['forward_thirty_month_return_sector_median']) / df['forward_thirty_month_return_sector_mad']</v>
      </c>
    </row>
    <row r="38" spans="1:21" x14ac:dyDescent="0.25">
      <c r="A38" t="s">
        <v>75</v>
      </c>
      <c r="B38">
        <v>36</v>
      </c>
      <c r="C38" t="str">
        <f t="shared" si="0"/>
        <v xml:space="preserve">'forward_thirtyone_month_return', </v>
      </c>
      <c r="D38">
        <v>121</v>
      </c>
      <c r="E38" t="str">
        <f t="shared" si="1"/>
        <v>forward_thirtyone_month_return_median = df.groupby(['year-month'])[['forward_thirtyone_month_return']].apply(np.nanmedian)</v>
      </c>
      <c r="F38">
        <v>122</v>
      </c>
      <c r="G38" t="str">
        <f t="shared" si="2"/>
        <v>forward_thirtyone_month_return_median.name = 'forward_thirtyone_month_return_median'</v>
      </c>
      <c r="H38">
        <v>123</v>
      </c>
      <c r="I38">
        <v>124</v>
      </c>
      <c r="J38" t="str">
        <f t="shared" si="3"/>
        <v>df = df.join(forward_thirtyone_month_return_median, on=['year-month'])</v>
      </c>
      <c r="K38" t="str">
        <f t="shared" si="4"/>
        <v>forward_thirtyone_month_return_sector_median = df.groupby(['year-month', 'industry'])[['forward_thirtyone_month_return']].apply(np.nanmedian)</v>
      </c>
      <c r="L38" t="str">
        <f t="shared" si="5"/>
        <v>forward_thirtyone_month_return_sector_median.name = 'forward_thirtyone_month_return_sector_median'</v>
      </c>
      <c r="M38" t="str">
        <f t="shared" si="6"/>
        <v>df = df.join(forward_thirtyone_month_return_sector_median, on=['year-month', 'industry'])</v>
      </c>
      <c r="N38" t="str">
        <f t="shared" si="7"/>
        <v>if df.groupby(['year-month'])[['forward_thirtyone_month_return']].apply(mad).any() == 0:
    forward_thirtyone_month_return_mad = df.groupby(['year-month'])[['forward_thirtyone_month_return']].apply(meanad)
else:
    forward_thirtyone_month_return_mad = df.groupby(['year-month'])[['forward_thirtyone_month_return']].apply(mad)</v>
      </c>
      <c r="O38" t="str">
        <f t="shared" si="8"/>
        <v>forward_thirtyone_month_return_mad.name = 'forward_thirtyone_month_return_mad'</v>
      </c>
      <c r="P38" t="str">
        <f t="shared" si="9"/>
        <v>df = df.join(forward_thirtyone_month_return_mad, on=['year-month'])</v>
      </c>
      <c r="Q38" t="str">
        <f t="shared" si="10"/>
        <v>if df.groupby(['year-month', 'industry'])[['forward_thirtyone_month_return']].apply(mad).any() == 0:
    forward_thirtyone_month_return_sector_mad = df.groupby(['year-month', 'industry'])[['forward_thirtyone_month_return']].apply(meanad)
else:
    forward_thirtyone_month_return_sector_mad = df.groupby(['year-month', 'industry'])[['forward_thirtyone_month_return']].apply(mad)</v>
      </c>
      <c r="R38" t="str">
        <f t="shared" si="11"/>
        <v>forward_thirtyone_month_return_sector_mad.name = 'forward_thirtyone_month_return_sector_mad'</v>
      </c>
      <c r="S38" t="str">
        <f t="shared" si="12"/>
        <v>df = df.join(forward_thirtyone_month_return_sector_mad, on=['year-month', 'industry'])</v>
      </c>
      <c r="T38" t="str">
        <f t="shared" si="13"/>
        <v>df['forward_thirtyone_month_return_zscore'] = (df['forward_thirtyone_month_return'] - df['forward_thirtyone_month_return_median']) / df['forward_thirtyone_month_return_mad']</v>
      </c>
      <c r="U38" t="str">
        <f t="shared" si="14"/>
        <v>df['forward_thirtyone_month_return_sector_zscore'] = (df['forward_thirtyone_month_return'] - df['forward_thirtyone_month_return_sector_median']) / df['forward_thirtyone_month_return_sector_mad']</v>
      </c>
    </row>
    <row r="39" spans="1:21" x14ac:dyDescent="0.25">
      <c r="A39" t="s">
        <v>67</v>
      </c>
      <c r="B39">
        <v>37</v>
      </c>
      <c r="C39" t="str">
        <f t="shared" si="0"/>
        <v xml:space="preserve">'forward_thirtytwo_month_return', </v>
      </c>
      <c r="D39">
        <v>125</v>
      </c>
      <c r="E39" t="str">
        <f t="shared" si="1"/>
        <v>forward_thirtytwo_month_return_median = df.groupby(['year-month'])[['forward_thirtytwo_month_return']].apply(np.nanmedian)</v>
      </c>
      <c r="F39">
        <v>126</v>
      </c>
      <c r="G39" t="str">
        <f t="shared" si="2"/>
        <v>forward_thirtytwo_month_return_median.name = 'forward_thirtytwo_month_return_median'</v>
      </c>
      <c r="H39">
        <v>127</v>
      </c>
      <c r="I39">
        <v>128</v>
      </c>
      <c r="J39" t="str">
        <f t="shared" si="3"/>
        <v>df = df.join(forward_thirtytwo_month_return_median, on=['year-month'])</v>
      </c>
      <c r="K39" t="str">
        <f t="shared" si="4"/>
        <v>forward_thirtytwo_month_return_sector_median = df.groupby(['year-month', 'industry'])[['forward_thirtytwo_month_return']].apply(np.nanmedian)</v>
      </c>
      <c r="L39" t="str">
        <f t="shared" si="5"/>
        <v>forward_thirtytwo_month_return_sector_median.name = 'forward_thirtytwo_month_return_sector_median'</v>
      </c>
      <c r="M39" t="str">
        <f t="shared" si="6"/>
        <v>df = df.join(forward_thirtytwo_month_return_sector_median, on=['year-month', 'industry'])</v>
      </c>
      <c r="N39" t="str">
        <f t="shared" si="7"/>
        <v>if df.groupby(['year-month'])[['forward_thirtytwo_month_return']].apply(mad).any() == 0:
    forward_thirtytwo_month_return_mad = df.groupby(['year-month'])[['forward_thirtytwo_month_return']].apply(meanad)
else:
    forward_thirtytwo_month_return_mad = df.groupby(['year-month'])[['forward_thirtytwo_month_return']].apply(mad)</v>
      </c>
      <c r="O39" t="str">
        <f t="shared" si="8"/>
        <v>forward_thirtytwo_month_return_mad.name = 'forward_thirtytwo_month_return_mad'</v>
      </c>
      <c r="P39" t="str">
        <f t="shared" si="9"/>
        <v>df = df.join(forward_thirtytwo_month_return_mad, on=['year-month'])</v>
      </c>
      <c r="Q39" t="str">
        <f t="shared" si="10"/>
        <v>if df.groupby(['year-month', 'industry'])[['forward_thirtytwo_month_return']].apply(mad).any() == 0:
    forward_thirtytwo_month_return_sector_mad = df.groupby(['year-month', 'industry'])[['forward_thirtytwo_month_return']].apply(meanad)
else:
    forward_thirtytwo_month_return_sector_mad = df.groupby(['year-month', 'industry'])[['forward_thirtytwo_month_return']].apply(mad)</v>
      </c>
      <c r="R39" t="str">
        <f t="shared" si="11"/>
        <v>forward_thirtytwo_month_return_sector_mad.name = 'forward_thirtytwo_month_return_sector_mad'</v>
      </c>
      <c r="S39" t="str">
        <f t="shared" si="12"/>
        <v>df = df.join(forward_thirtytwo_month_return_sector_mad, on=['year-month', 'industry'])</v>
      </c>
      <c r="T39" t="str">
        <f t="shared" si="13"/>
        <v>df['forward_thirtytwo_month_return_zscore'] = (df['forward_thirtytwo_month_return'] - df['forward_thirtytwo_month_return_median']) / df['forward_thirtytwo_month_return_mad']</v>
      </c>
      <c r="U39" t="str">
        <f t="shared" si="14"/>
        <v>df['forward_thirtytwo_month_return_sector_zscore'] = (df['forward_thirtytwo_month_return'] - df['forward_thirtytwo_month_return_sector_median']) / df['forward_thirtytwo_month_return_sector_mad']</v>
      </c>
    </row>
    <row r="40" spans="1:21" x14ac:dyDescent="0.25">
      <c r="A40" t="s">
        <v>53</v>
      </c>
      <c r="B40">
        <v>38</v>
      </c>
      <c r="C40" t="str">
        <f t="shared" si="0"/>
        <v xml:space="preserve">'forward_thirtythree_month_return', </v>
      </c>
      <c r="D40">
        <v>129</v>
      </c>
      <c r="E40" t="str">
        <f t="shared" si="1"/>
        <v>forward_thirtythree_month_return_median = df.groupby(['year-month'])[['forward_thirtythree_month_return']].apply(np.nanmedian)</v>
      </c>
      <c r="F40">
        <v>130</v>
      </c>
      <c r="G40" t="str">
        <f t="shared" si="2"/>
        <v>forward_thirtythree_month_return_median.name = 'forward_thirtythree_month_return_median'</v>
      </c>
      <c r="H40">
        <v>131</v>
      </c>
      <c r="I40">
        <v>132</v>
      </c>
      <c r="J40" t="str">
        <f t="shared" si="3"/>
        <v>df = df.join(forward_thirtythree_month_return_median, on=['year-month'])</v>
      </c>
      <c r="K40" t="str">
        <f t="shared" si="4"/>
        <v>forward_thirtythree_month_return_sector_median = df.groupby(['year-month', 'industry'])[['forward_thirtythree_month_return']].apply(np.nanmedian)</v>
      </c>
      <c r="L40" t="str">
        <f t="shared" si="5"/>
        <v>forward_thirtythree_month_return_sector_median.name = 'forward_thirtythree_month_return_sector_median'</v>
      </c>
      <c r="M40" t="str">
        <f t="shared" si="6"/>
        <v>df = df.join(forward_thirtythree_month_return_sector_median, on=['year-month', 'industry'])</v>
      </c>
      <c r="N40" t="str">
        <f t="shared" si="7"/>
        <v>if df.groupby(['year-month'])[['forward_thirtythree_month_return']].apply(mad).any() == 0:
    forward_thirtythree_month_return_mad = df.groupby(['year-month'])[['forward_thirtythree_month_return']].apply(meanad)
else:
    forward_thirtythree_month_return_mad = df.groupby(['year-month'])[['forward_thirtythree_month_return']].apply(mad)</v>
      </c>
      <c r="O40" t="str">
        <f t="shared" si="8"/>
        <v>forward_thirtythree_month_return_mad.name = 'forward_thirtythree_month_return_mad'</v>
      </c>
      <c r="P40" t="str">
        <f t="shared" si="9"/>
        <v>df = df.join(forward_thirtythree_month_return_mad, on=['year-month'])</v>
      </c>
      <c r="Q40" t="str">
        <f t="shared" si="10"/>
        <v>if df.groupby(['year-month', 'industry'])[['forward_thirtythree_month_return']].apply(mad).any() == 0:
    forward_thirtythree_month_return_sector_mad = df.groupby(['year-month', 'industry'])[['forward_thirtythree_month_return']].apply(meanad)
else:
    forward_thirtythree_month_return_sector_mad = df.groupby(['year-month', 'industry'])[['forward_thirtythree_month_return']].apply(mad)</v>
      </c>
      <c r="R40" t="str">
        <f t="shared" si="11"/>
        <v>forward_thirtythree_month_return_sector_mad.name = 'forward_thirtythree_month_return_sector_mad'</v>
      </c>
      <c r="S40" t="str">
        <f t="shared" si="12"/>
        <v>df = df.join(forward_thirtythree_month_return_sector_mad, on=['year-month', 'industry'])</v>
      </c>
      <c r="T40" t="str">
        <f t="shared" si="13"/>
        <v>df['forward_thirtythree_month_return_zscore'] = (df['forward_thirtythree_month_return'] - df['forward_thirtythree_month_return_median']) / df['forward_thirtythree_month_return_mad']</v>
      </c>
      <c r="U40" t="str">
        <f t="shared" si="14"/>
        <v>df['forward_thirtythree_month_return_sector_zscore'] = (df['forward_thirtythree_month_return'] - df['forward_thirtythree_month_return_sector_median']) / df['forward_thirtythree_month_return_sector_mad']</v>
      </c>
    </row>
    <row r="41" spans="1:21" x14ac:dyDescent="0.25">
      <c r="A41" t="s">
        <v>50</v>
      </c>
      <c r="B41">
        <v>39</v>
      </c>
      <c r="C41" t="str">
        <f t="shared" si="0"/>
        <v xml:space="preserve">'forward_thirtyfour_month_return', </v>
      </c>
      <c r="D41">
        <v>133</v>
      </c>
      <c r="E41" t="str">
        <f t="shared" si="1"/>
        <v>forward_thirtyfour_month_return_median = df.groupby(['year-month'])[['forward_thirtyfour_month_return']].apply(np.nanmedian)</v>
      </c>
      <c r="F41">
        <v>134</v>
      </c>
      <c r="G41" t="str">
        <f t="shared" si="2"/>
        <v>forward_thirtyfour_month_return_median.name = 'forward_thirtyfour_month_return_median'</v>
      </c>
      <c r="H41">
        <v>135</v>
      </c>
      <c r="I41">
        <v>136</v>
      </c>
      <c r="J41" t="str">
        <f t="shared" si="3"/>
        <v>df = df.join(forward_thirtyfour_month_return_median, on=['year-month'])</v>
      </c>
      <c r="K41" t="str">
        <f t="shared" si="4"/>
        <v>forward_thirtyfour_month_return_sector_median = df.groupby(['year-month', 'industry'])[['forward_thirtyfour_month_return']].apply(np.nanmedian)</v>
      </c>
      <c r="L41" t="str">
        <f t="shared" si="5"/>
        <v>forward_thirtyfour_month_return_sector_median.name = 'forward_thirtyfour_month_return_sector_median'</v>
      </c>
      <c r="M41" t="str">
        <f t="shared" si="6"/>
        <v>df = df.join(forward_thirtyfour_month_return_sector_median, on=['year-month', 'industry'])</v>
      </c>
      <c r="N41" t="str">
        <f t="shared" si="7"/>
        <v>if df.groupby(['year-month'])[['forward_thirtyfour_month_return']].apply(mad).any() == 0:
    forward_thirtyfour_month_return_mad = df.groupby(['year-month'])[['forward_thirtyfour_month_return']].apply(meanad)
else:
    forward_thirtyfour_month_return_mad = df.groupby(['year-month'])[['forward_thirtyfour_month_return']].apply(mad)</v>
      </c>
      <c r="O41" t="str">
        <f t="shared" si="8"/>
        <v>forward_thirtyfour_month_return_mad.name = 'forward_thirtyfour_month_return_mad'</v>
      </c>
      <c r="P41" t="str">
        <f t="shared" si="9"/>
        <v>df = df.join(forward_thirtyfour_month_return_mad, on=['year-month'])</v>
      </c>
      <c r="Q41" t="str">
        <f t="shared" si="10"/>
        <v>if df.groupby(['year-month', 'industry'])[['forward_thirtyfour_month_return']].apply(mad).any() == 0:
    forward_thirtyfour_month_return_sector_mad = df.groupby(['year-month', 'industry'])[['forward_thirtyfour_month_return']].apply(meanad)
else:
    forward_thirtyfour_month_return_sector_mad = df.groupby(['year-month', 'industry'])[['forward_thirtyfour_month_return']].apply(mad)</v>
      </c>
      <c r="R41" t="str">
        <f t="shared" si="11"/>
        <v>forward_thirtyfour_month_return_sector_mad.name = 'forward_thirtyfour_month_return_sector_mad'</v>
      </c>
      <c r="S41" t="str">
        <f t="shared" si="12"/>
        <v>df = df.join(forward_thirtyfour_month_return_sector_mad, on=['year-month', 'industry'])</v>
      </c>
      <c r="T41" t="str">
        <f t="shared" si="13"/>
        <v>df['forward_thirtyfour_month_return_zscore'] = (df['forward_thirtyfour_month_return'] - df['forward_thirtyfour_month_return_median']) / df['forward_thirtyfour_month_return_mad']</v>
      </c>
      <c r="U41" t="str">
        <f t="shared" si="14"/>
        <v>df['forward_thirtyfour_month_return_sector_zscore'] = (df['forward_thirtyfour_month_return'] - df['forward_thirtyfour_month_return_sector_median']) / df['forward_thirtyfour_month_return_sector_mad']</v>
      </c>
    </row>
    <row r="42" spans="1:21" x14ac:dyDescent="0.25">
      <c r="A42" t="s">
        <v>34</v>
      </c>
      <c r="B42">
        <v>40</v>
      </c>
      <c r="C42" t="str">
        <f t="shared" si="0"/>
        <v xml:space="preserve">'forward_thirtyfive_month_return', </v>
      </c>
      <c r="D42">
        <v>137</v>
      </c>
      <c r="E42" t="str">
        <f t="shared" si="1"/>
        <v>forward_thirtyfive_month_return_median = df.groupby(['year-month'])[['forward_thirtyfive_month_return']].apply(np.nanmedian)</v>
      </c>
      <c r="F42">
        <v>138</v>
      </c>
      <c r="G42" t="str">
        <f t="shared" si="2"/>
        <v>forward_thirtyfive_month_return_median.name = 'forward_thirtyfive_month_return_median'</v>
      </c>
      <c r="H42">
        <v>139</v>
      </c>
      <c r="I42">
        <v>140</v>
      </c>
      <c r="J42" t="str">
        <f t="shared" si="3"/>
        <v>df = df.join(forward_thirtyfive_month_return_median, on=['year-month'])</v>
      </c>
      <c r="K42" t="str">
        <f t="shared" si="4"/>
        <v>forward_thirtyfive_month_return_sector_median = df.groupby(['year-month', 'industry'])[['forward_thirtyfive_month_return']].apply(np.nanmedian)</v>
      </c>
      <c r="L42" t="str">
        <f t="shared" si="5"/>
        <v>forward_thirtyfive_month_return_sector_median.name = 'forward_thirtyfive_month_return_sector_median'</v>
      </c>
      <c r="M42" t="str">
        <f t="shared" si="6"/>
        <v>df = df.join(forward_thirtyfive_month_return_sector_median, on=['year-month', 'industry'])</v>
      </c>
      <c r="N42" t="str">
        <f t="shared" si="7"/>
        <v>if df.groupby(['year-month'])[['forward_thirtyfive_month_return']].apply(mad).any() == 0:
    forward_thirtyfive_month_return_mad = df.groupby(['year-month'])[['forward_thirtyfive_month_return']].apply(meanad)
else:
    forward_thirtyfive_month_return_mad = df.groupby(['year-month'])[['forward_thirtyfive_month_return']].apply(mad)</v>
      </c>
      <c r="O42" t="str">
        <f t="shared" si="8"/>
        <v>forward_thirtyfive_month_return_mad.name = 'forward_thirtyfive_month_return_mad'</v>
      </c>
      <c r="P42" t="str">
        <f t="shared" si="9"/>
        <v>df = df.join(forward_thirtyfive_month_return_mad, on=['year-month'])</v>
      </c>
      <c r="Q42" t="str">
        <f t="shared" si="10"/>
        <v>if df.groupby(['year-month', 'industry'])[['forward_thirtyfive_month_return']].apply(mad).any() == 0:
    forward_thirtyfive_month_return_sector_mad = df.groupby(['year-month', 'industry'])[['forward_thirtyfive_month_return']].apply(meanad)
else:
    forward_thirtyfive_month_return_sector_mad = df.groupby(['year-month', 'industry'])[['forward_thirtyfive_month_return']].apply(mad)</v>
      </c>
      <c r="R42" t="str">
        <f t="shared" si="11"/>
        <v>forward_thirtyfive_month_return_sector_mad.name = 'forward_thirtyfive_month_return_sector_mad'</v>
      </c>
      <c r="S42" t="str">
        <f t="shared" si="12"/>
        <v>df = df.join(forward_thirtyfive_month_return_sector_mad, on=['year-month', 'industry'])</v>
      </c>
      <c r="T42" t="str">
        <f t="shared" si="13"/>
        <v>df['forward_thirtyfive_month_return_zscore'] = (df['forward_thirtyfive_month_return'] - df['forward_thirtyfive_month_return_median']) / df['forward_thirtyfive_month_return_mad']</v>
      </c>
      <c r="U42" t="str">
        <f t="shared" si="14"/>
        <v>df['forward_thirtyfive_month_return_sector_zscore'] = (df['forward_thirtyfive_month_return'] - df['forward_thirtyfive_month_return_sector_median']) / df['forward_thirtyfive_month_return_sector_mad']</v>
      </c>
    </row>
    <row r="43" spans="1:21" x14ac:dyDescent="0.25">
      <c r="A43" t="s">
        <v>2</v>
      </c>
      <c r="B43">
        <v>41</v>
      </c>
      <c r="C43" t="str">
        <f t="shared" si="0"/>
        <v xml:space="preserve">'forward_thirtysix_month_return', </v>
      </c>
      <c r="D43">
        <v>141</v>
      </c>
      <c r="E43" t="str">
        <f t="shared" si="1"/>
        <v>forward_thirtysix_month_return_median = df.groupby(['year-month'])[['forward_thirtysix_month_return']].apply(np.nanmedian)</v>
      </c>
      <c r="F43">
        <v>142</v>
      </c>
      <c r="G43" t="str">
        <f t="shared" si="2"/>
        <v>forward_thirtysix_month_return_median.name = 'forward_thirtysix_month_return_median'</v>
      </c>
      <c r="H43">
        <v>143</v>
      </c>
      <c r="I43">
        <v>144</v>
      </c>
      <c r="J43" t="str">
        <f t="shared" si="3"/>
        <v>df = df.join(forward_thirtysix_month_return_median, on=['year-month'])</v>
      </c>
      <c r="K43" t="str">
        <f t="shared" si="4"/>
        <v>forward_thirtysix_month_return_sector_median = df.groupby(['year-month', 'industry'])[['forward_thirtysix_month_return']].apply(np.nanmedian)</v>
      </c>
      <c r="L43" t="str">
        <f t="shared" si="5"/>
        <v>forward_thirtysix_month_return_sector_median.name = 'forward_thirtysix_month_return_sector_median'</v>
      </c>
      <c r="M43" t="str">
        <f t="shared" si="6"/>
        <v>df = df.join(forward_thirtysix_month_return_sector_median, on=['year-month', 'industry'])</v>
      </c>
      <c r="N43" t="str">
        <f t="shared" si="7"/>
        <v>if df.groupby(['year-month'])[['forward_thirtysix_month_return']].apply(mad).any() == 0:
    forward_thirtysix_month_return_mad = df.groupby(['year-month'])[['forward_thirtysix_month_return']].apply(meanad)
else:
    forward_thirtysix_month_return_mad = df.groupby(['year-month'])[['forward_thirtysix_month_return']].apply(mad)</v>
      </c>
      <c r="O43" t="str">
        <f t="shared" si="8"/>
        <v>forward_thirtysix_month_return_mad.name = 'forward_thirtysix_month_return_mad'</v>
      </c>
      <c r="P43" t="str">
        <f t="shared" si="9"/>
        <v>df = df.join(forward_thirtysix_month_return_mad, on=['year-month'])</v>
      </c>
      <c r="Q43" t="str">
        <f t="shared" si="10"/>
        <v>if df.groupby(['year-month', 'industry'])[['forward_thirtysix_month_return']].apply(mad).any() == 0:
    forward_thirtysix_month_return_sector_mad = df.groupby(['year-month', 'industry'])[['forward_thirtysix_month_return']].apply(meanad)
else:
    forward_thirtysix_month_return_sector_mad = df.groupby(['year-month', 'industry'])[['forward_thirtysix_month_return']].apply(mad)</v>
      </c>
      <c r="R43" t="str">
        <f t="shared" si="11"/>
        <v>forward_thirtysix_month_return_sector_mad.name = 'forward_thirtysix_month_return_sector_mad'</v>
      </c>
      <c r="S43" t="str">
        <f t="shared" si="12"/>
        <v>df = df.join(forward_thirtysix_month_return_sector_mad, on=['year-month', 'industry'])</v>
      </c>
      <c r="T43" t="str">
        <f t="shared" si="13"/>
        <v>df['forward_thirtysix_month_return_zscore'] = (df['forward_thirtysix_month_return'] - df['forward_thirtysix_month_return_median']) / df['forward_thirtysix_month_return_mad']</v>
      </c>
      <c r="U43" t="str">
        <f t="shared" si="14"/>
        <v>df['forward_thirtysix_month_return_sector_zscore'] = (df['forward_thirtysix_month_return'] - df['forward_thirtysix_month_return_sector_median']) / df['forward_thirtysix_month_return_sector_mad']</v>
      </c>
    </row>
    <row r="44" spans="1:21" x14ac:dyDescent="0.25">
      <c r="A44" t="s">
        <v>396</v>
      </c>
      <c r="B44">
        <v>42</v>
      </c>
      <c r="C44" t="str">
        <f t="shared" si="0"/>
        <v xml:space="preserve">'past_one_month_return', </v>
      </c>
      <c r="D44">
        <v>145</v>
      </c>
      <c r="E44" t="str">
        <f t="shared" si="1"/>
        <v>past_one_month_return_median = df.groupby(['year-month'])[['past_one_month_return']].apply(np.nanmedian)</v>
      </c>
      <c r="F44">
        <v>146</v>
      </c>
      <c r="G44" t="str">
        <f t="shared" si="2"/>
        <v>past_one_month_return_median.name = 'past_one_month_return_median'</v>
      </c>
      <c r="H44">
        <v>147</v>
      </c>
      <c r="I44">
        <v>148</v>
      </c>
      <c r="J44" t="str">
        <f t="shared" si="3"/>
        <v>df = df.join(past_one_month_return_median, on=['year-month'])</v>
      </c>
      <c r="K44" t="str">
        <f t="shared" si="4"/>
        <v>past_one_month_return_sector_median = df.groupby(['year-month', 'industry'])[['past_one_month_return']].apply(np.nanmedian)</v>
      </c>
      <c r="L44" t="str">
        <f t="shared" si="5"/>
        <v>past_one_month_return_sector_median.name = 'past_one_month_return_sector_median'</v>
      </c>
      <c r="M44" t="str">
        <f t="shared" si="6"/>
        <v>df = df.join(past_one_month_return_sector_median, on=['year-month', 'industry'])</v>
      </c>
      <c r="N44" t="str">
        <f t="shared" si="7"/>
        <v>if df.groupby(['year-month'])[['past_one_month_return']].apply(mad).any() == 0:
    past_one_month_return_mad = df.groupby(['year-month'])[['past_one_month_return']].apply(meanad)
else:
    past_one_month_return_mad = df.groupby(['year-month'])[['past_one_month_return']].apply(mad)</v>
      </c>
      <c r="O44" t="str">
        <f t="shared" si="8"/>
        <v>past_one_month_return_mad.name = 'past_one_month_return_mad'</v>
      </c>
      <c r="P44" t="str">
        <f t="shared" si="9"/>
        <v>df = df.join(past_one_month_return_mad, on=['year-month'])</v>
      </c>
      <c r="Q44" t="str">
        <f t="shared" si="10"/>
        <v>if df.groupby(['year-month', 'industry'])[['past_one_month_return']].apply(mad).any() == 0:
    past_one_month_return_sector_mad = df.groupby(['year-month', 'industry'])[['past_one_month_return']].apply(meanad)
else:
    past_one_month_return_sector_mad = df.groupby(['year-month', 'industry'])[['past_one_month_return']].apply(mad)</v>
      </c>
      <c r="R44" t="str">
        <f t="shared" si="11"/>
        <v>past_one_month_return_sector_mad.name = 'past_one_month_return_sector_mad'</v>
      </c>
      <c r="S44" t="str">
        <f t="shared" si="12"/>
        <v>df = df.join(past_one_month_return_sector_mad, on=['year-month', 'industry'])</v>
      </c>
      <c r="T44" t="str">
        <f t="shared" si="13"/>
        <v>df['past_one_month_return_zscore'] = (df['past_one_month_return'] - df['past_one_month_return_median']) / df['past_one_month_return_mad']</v>
      </c>
      <c r="U44" t="str">
        <f t="shared" si="14"/>
        <v>df['past_one_month_return_sector_zscore'] = (df['past_one_month_return'] - df['past_one_month_return_sector_median']) / df['past_one_month_return_sector_mad']</v>
      </c>
    </row>
    <row r="45" spans="1:21" x14ac:dyDescent="0.25">
      <c r="A45" t="s">
        <v>387</v>
      </c>
      <c r="B45">
        <v>43</v>
      </c>
      <c r="C45" t="str">
        <f t="shared" si="0"/>
        <v xml:space="preserve">'past_two_month_return', </v>
      </c>
      <c r="D45">
        <v>149</v>
      </c>
      <c r="E45" t="str">
        <f t="shared" si="1"/>
        <v>past_two_month_return_median = df.groupby(['year-month'])[['past_two_month_return']].apply(np.nanmedian)</v>
      </c>
      <c r="F45">
        <v>150</v>
      </c>
      <c r="G45" t="str">
        <f t="shared" si="2"/>
        <v>past_two_month_return_median.name = 'past_two_month_return_median'</v>
      </c>
      <c r="H45">
        <v>151</v>
      </c>
      <c r="I45">
        <v>152</v>
      </c>
      <c r="J45" t="str">
        <f t="shared" si="3"/>
        <v>df = df.join(past_two_month_return_median, on=['year-month'])</v>
      </c>
      <c r="K45" t="str">
        <f t="shared" si="4"/>
        <v>past_two_month_return_sector_median = df.groupby(['year-month', 'industry'])[['past_two_month_return']].apply(np.nanmedian)</v>
      </c>
      <c r="L45" t="str">
        <f t="shared" si="5"/>
        <v>past_two_month_return_sector_median.name = 'past_two_month_return_sector_median'</v>
      </c>
      <c r="M45" t="str">
        <f t="shared" si="6"/>
        <v>df = df.join(past_two_month_return_sector_median, on=['year-month', 'industry'])</v>
      </c>
      <c r="N45" t="str">
        <f t="shared" si="7"/>
        <v>if df.groupby(['year-month'])[['past_two_month_return']].apply(mad).any() == 0:
    past_two_month_return_mad = df.groupby(['year-month'])[['past_two_month_return']].apply(meanad)
else:
    past_two_month_return_mad = df.groupby(['year-month'])[['past_two_month_return']].apply(mad)</v>
      </c>
      <c r="O45" t="str">
        <f t="shared" si="8"/>
        <v>past_two_month_return_mad.name = 'past_two_month_return_mad'</v>
      </c>
      <c r="P45" t="str">
        <f t="shared" si="9"/>
        <v>df = df.join(past_two_month_return_mad, on=['year-month'])</v>
      </c>
      <c r="Q45" t="str">
        <f t="shared" si="10"/>
        <v>if df.groupby(['year-month', 'industry'])[['past_two_month_return']].apply(mad).any() == 0:
    past_two_month_return_sector_mad = df.groupby(['year-month', 'industry'])[['past_two_month_return']].apply(meanad)
else:
    past_two_month_return_sector_mad = df.groupby(['year-month', 'industry'])[['past_two_month_return']].apply(mad)</v>
      </c>
      <c r="R45" t="str">
        <f t="shared" si="11"/>
        <v>past_two_month_return_sector_mad.name = 'past_two_month_return_sector_mad'</v>
      </c>
      <c r="S45" t="str">
        <f t="shared" si="12"/>
        <v>df = df.join(past_two_month_return_sector_mad, on=['year-month', 'industry'])</v>
      </c>
      <c r="T45" t="str">
        <f t="shared" si="13"/>
        <v>df['past_two_month_return_zscore'] = (df['past_two_month_return'] - df['past_two_month_return_median']) / df['past_two_month_return_mad']</v>
      </c>
      <c r="U45" t="str">
        <f t="shared" si="14"/>
        <v>df['past_two_month_return_sector_zscore'] = (df['past_two_month_return'] - df['past_two_month_return_sector_median']) / df['past_two_month_return_sector_mad']</v>
      </c>
    </row>
    <row r="46" spans="1:21" x14ac:dyDescent="0.25">
      <c r="A46" t="s">
        <v>351</v>
      </c>
      <c r="B46">
        <v>44</v>
      </c>
      <c r="C46" t="str">
        <f t="shared" si="0"/>
        <v xml:space="preserve">'past_three_month_return', </v>
      </c>
      <c r="D46">
        <v>153</v>
      </c>
      <c r="E46" t="str">
        <f t="shared" si="1"/>
        <v>past_three_month_return_median = df.groupby(['year-month'])[['past_three_month_return']].apply(np.nanmedian)</v>
      </c>
      <c r="F46">
        <v>154</v>
      </c>
      <c r="G46" t="str">
        <f t="shared" si="2"/>
        <v>past_three_month_return_median.name = 'past_three_month_return_median'</v>
      </c>
      <c r="H46">
        <v>155</v>
      </c>
      <c r="I46">
        <v>156</v>
      </c>
      <c r="J46" t="str">
        <f t="shared" si="3"/>
        <v>df = df.join(past_three_month_return_median, on=['year-month'])</v>
      </c>
      <c r="K46" t="str">
        <f t="shared" si="4"/>
        <v>past_three_month_return_sector_median = df.groupby(['year-month', 'industry'])[['past_three_month_return']].apply(np.nanmedian)</v>
      </c>
      <c r="L46" t="str">
        <f t="shared" si="5"/>
        <v>past_three_month_return_sector_median.name = 'past_three_month_return_sector_median'</v>
      </c>
      <c r="M46" t="str">
        <f t="shared" si="6"/>
        <v>df = df.join(past_three_month_return_sector_median, on=['year-month', 'industry'])</v>
      </c>
      <c r="N46" t="str">
        <f t="shared" si="7"/>
        <v>if df.groupby(['year-month'])[['past_three_month_return']].apply(mad).any() == 0:
    past_three_month_return_mad = df.groupby(['year-month'])[['past_three_month_return']].apply(meanad)
else:
    past_three_month_return_mad = df.groupby(['year-month'])[['past_three_month_return']].apply(mad)</v>
      </c>
      <c r="O46" t="str">
        <f t="shared" si="8"/>
        <v>past_three_month_return_mad.name = 'past_three_month_return_mad'</v>
      </c>
      <c r="P46" t="str">
        <f t="shared" si="9"/>
        <v>df = df.join(past_three_month_return_mad, on=['year-month'])</v>
      </c>
      <c r="Q46" t="str">
        <f t="shared" si="10"/>
        <v>if df.groupby(['year-month', 'industry'])[['past_three_month_return']].apply(mad).any() == 0:
    past_three_month_return_sector_mad = df.groupby(['year-month', 'industry'])[['past_three_month_return']].apply(meanad)
else:
    past_three_month_return_sector_mad = df.groupby(['year-month', 'industry'])[['past_three_month_return']].apply(mad)</v>
      </c>
      <c r="R46" t="str">
        <f t="shared" si="11"/>
        <v>past_three_month_return_sector_mad.name = 'past_three_month_return_sector_mad'</v>
      </c>
      <c r="S46" t="str">
        <f t="shared" si="12"/>
        <v>df = df.join(past_three_month_return_sector_mad, on=['year-month', 'industry'])</v>
      </c>
      <c r="T46" t="str">
        <f t="shared" si="13"/>
        <v>df['past_three_month_return_zscore'] = (df['past_three_month_return'] - df['past_three_month_return_median']) / df['past_three_month_return_mad']</v>
      </c>
      <c r="U46" t="str">
        <f t="shared" si="14"/>
        <v>df['past_three_month_return_sector_zscore'] = (df['past_three_month_return'] - df['past_three_month_return_sector_median']) / df['past_three_month_return_sector_mad']</v>
      </c>
    </row>
    <row r="47" spans="1:21" x14ac:dyDescent="0.25">
      <c r="A47" t="s">
        <v>334</v>
      </c>
      <c r="B47">
        <v>45</v>
      </c>
      <c r="C47" t="str">
        <f t="shared" si="0"/>
        <v xml:space="preserve">'past_four_month_return', </v>
      </c>
      <c r="D47">
        <v>157</v>
      </c>
      <c r="E47" t="str">
        <f t="shared" si="1"/>
        <v>past_four_month_return_median = df.groupby(['year-month'])[['past_four_month_return']].apply(np.nanmedian)</v>
      </c>
      <c r="F47">
        <v>158</v>
      </c>
      <c r="G47" t="str">
        <f t="shared" si="2"/>
        <v>past_four_month_return_median.name = 'past_four_month_return_median'</v>
      </c>
      <c r="H47">
        <v>159</v>
      </c>
      <c r="I47">
        <v>160</v>
      </c>
      <c r="J47" t="str">
        <f t="shared" si="3"/>
        <v>df = df.join(past_four_month_return_median, on=['year-month'])</v>
      </c>
      <c r="K47" t="str">
        <f t="shared" si="4"/>
        <v>past_four_month_return_sector_median = df.groupby(['year-month', 'industry'])[['past_four_month_return']].apply(np.nanmedian)</v>
      </c>
      <c r="L47" t="str">
        <f t="shared" si="5"/>
        <v>past_four_month_return_sector_median.name = 'past_four_month_return_sector_median'</v>
      </c>
      <c r="M47" t="str">
        <f t="shared" si="6"/>
        <v>df = df.join(past_four_month_return_sector_median, on=['year-month', 'industry'])</v>
      </c>
      <c r="N47" t="str">
        <f t="shared" si="7"/>
        <v>if df.groupby(['year-month'])[['past_four_month_return']].apply(mad).any() == 0:
    past_four_month_return_mad = df.groupby(['year-month'])[['past_four_month_return']].apply(meanad)
else:
    past_four_month_return_mad = df.groupby(['year-month'])[['past_four_month_return']].apply(mad)</v>
      </c>
      <c r="O47" t="str">
        <f t="shared" si="8"/>
        <v>past_four_month_return_mad.name = 'past_four_month_return_mad'</v>
      </c>
      <c r="P47" t="str">
        <f t="shared" si="9"/>
        <v>df = df.join(past_four_month_return_mad, on=['year-month'])</v>
      </c>
      <c r="Q47" t="str">
        <f t="shared" si="10"/>
        <v>if df.groupby(['year-month', 'industry'])[['past_four_month_return']].apply(mad).any() == 0:
    past_four_month_return_sector_mad = df.groupby(['year-month', 'industry'])[['past_four_month_return']].apply(meanad)
else:
    past_four_month_return_sector_mad = df.groupby(['year-month', 'industry'])[['past_four_month_return']].apply(mad)</v>
      </c>
      <c r="R47" t="str">
        <f t="shared" si="11"/>
        <v>past_four_month_return_sector_mad.name = 'past_four_month_return_sector_mad'</v>
      </c>
      <c r="S47" t="str">
        <f t="shared" si="12"/>
        <v>df = df.join(past_four_month_return_sector_mad, on=['year-month', 'industry'])</v>
      </c>
      <c r="T47" t="str">
        <f t="shared" si="13"/>
        <v>df['past_four_month_return_zscore'] = (df['past_four_month_return'] - df['past_four_month_return_median']) / df['past_four_month_return_mad']</v>
      </c>
      <c r="U47" t="str">
        <f t="shared" si="14"/>
        <v>df['past_four_month_return_sector_zscore'] = (df['past_four_month_return'] - df['past_four_month_return_sector_median']) / df['past_four_month_return_sector_mad']</v>
      </c>
    </row>
    <row r="48" spans="1:21" x14ac:dyDescent="0.25">
      <c r="A48" t="s">
        <v>311</v>
      </c>
      <c r="B48">
        <v>46</v>
      </c>
      <c r="C48" t="str">
        <f t="shared" si="0"/>
        <v xml:space="preserve">'past_five_month_return', </v>
      </c>
      <c r="D48">
        <v>161</v>
      </c>
      <c r="E48" t="str">
        <f t="shared" si="1"/>
        <v>past_five_month_return_median = df.groupby(['year-month'])[['past_five_month_return']].apply(np.nanmedian)</v>
      </c>
      <c r="F48">
        <v>162</v>
      </c>
      <c r="G48" t="str">
        <f t="shared" si="2"/>
        <v>past_five_month_return_median.name = 'past_five_month_return_median'</v>
      </c>
      <c r="H48">
        <v>163</v>
      </c>
      <c r="I48">
        <v>164</v>
      </c>
      <c r="J48" t="str">
        <f t="shared" si="3"/>
        <v>df = df.join(past_five_month_return_median, on=['year-month'])</v>
      </c>
      <c r="K48" t="str">
        <f t="shared" si="4"/>
        <v>past_five_month_return_sector_median = df.groupby(['year-month', 'industry'])[['past_five_month_return']].apply(np.nanmedian)</v>
      </c>
      <c r="L48" t="str">
        <f t="shared" si="5"/>
        <v>past_five_month_return_sector_median.name = 'past_five_month_return_sector_median'</v>
      </c>
      <c r="M48" t="str">
        <f t="shared" si="6"/>
        <v>df = df.join(past_five_month_return_sector_median, on=['year-month', 'industry'])</v>
      </c>
      <c r="N48" t="str">
        <f t="shared" si="7"/>
        <v>if df.groupby(['year-month'])[['past_five_month_return']].apply(mad).any() == 0:
    past_five_month_return_mad = df.groupby(['year-month'])[['past_five_month_return']].apply(meanad)
else:
    past_five_month_return_mad = df.groupby(['year-month'])[['past_five_month_return']].apply(mad)</v>
      </c>
      <c r="O48" t="str">
        <f t="shared" si="8"/>
        <v>past_five_month_return_mad.name = 'past_five_month_return_mad'</v>
      </c>
      <c r="P48" t="str">
        <f t="shared" si="9"/>
        <v>df = df.join(past_five_month_return_mad, on=['year-month'])</v>
      </c>
      <c r="Q48" t="str">
        <f t="shared" si="10"/>
        <v>if df.groupby(['year-month', 'industry'])[['past_five_month_return']].apply(mad).any() == 0:
    past_five_month_return_sector_mad = df.groupby(['year-month', 'industry'])[['past_five_month_return']].apply(meanad)
else:
    past_five_month_return_sector_mad = df.groupby(['year-month', 'industry'])[['past_five_month_return']].apply(mad)</v>
      </c>
      <c r="R48" t="str">
        <f t="shared" si="11"/>
        <v>past_five_month_return_sector_mad.name = 'past_five_month_return_sector_mad'</v>
      </c>
      <c r="S48" t="str">
        <f t="shared" si="12"/>
        <v>df = df.join(past_five_month_return_sector_mad, on=['year-month', 'industry'])</v>
      </c>
      <c r="T48" t="str">
        <f t="shared" si="13"/>
        <v>df['past_five_month_return_zscore'] = (df['past_five_month_return'] - df['past_five_month_return_median']) / df['past_five_month_return_mad']</v>
      </c>
      <c r="U48" t="str">
        <f t="shared" si="14"/>
        <v>df['past_five_month_return_sector_zscore'] = (df['past_five_month_return'] - df['past_five_month_return_sector_median']) / df['past_five_month_return_sector_mad']</v>
      </c>
    </row>
    <row r="49" spans="1:21" x14ac:dyDescent="0.25">
      <c r="A49" t="s">
        <v>302</v>
      </c>
      <c r="B49">
        <v>47</v>
      </c>
      <c r="C49" t="str">
        <f t="shared" si="0"/>
        <v xml:space="preserve">'past_six_month_return', </v>
      </c>
      <c r="D49">
        <v>165</v>
      </c>
      <c r="E49" t="str">
        <f t="shared" si="1"/>
        <v>past_six_month_return_median = df.groupby(['year-month'])[['past_six_month_return']].apply(np.nanmedian)</v>
      </c>
      <c r="F49">
        <v>166</v>
      </c>
      <c r="G49" t="str">
        <f t="shared" si="2"/>
        <v>past_six_month_return_median.name = 'past_six_month_return_median'</v>
      </c>
      <c r="H49">
        <v>167</v>
      </c>
      <c r="I49">
        <v>168</v>
      </c>
      <c r="J49" t="str">
        <f t="shared" si="3"/>
        <v>df = df.join(past_six_month_return_median, on=['year-month'])</v>
      </c>
      <c r="K49" t="str">
        <f t="shared" si="4"/>
        <v>past_six_month_return_sector_median = df.groupby(['year-month', 'industry'])[['past_six_month_return']].apply(np.nanmedian)</v>
      </c>
      <c r="L49" t="str">
        <f t="shared" si="5"/>
        <v>past_six_month_return_sector_median.name = 'past_six_month_return_sector_median'</v>
      </c>
      <c r="M49" t="str">
        <f t="shared" si="6"/>
        <v>df = df.join(past_six_month_return_sector_median, on=['year-month', 'industry'])</v>
      </c>
      <c r="N49" t="str">
        <f t="shared" si="7"/>
        <v>if df.groupby(['year-month'])[['past_six_month_return']].apply(mad).any() == 0:
    past_six_month_return_mad = df.groupby(['year-month'])[['past_six_month_return']].apply(meanad)
else:
    past_six_month_return_mad = df.groupby(['year-month'])[['past_six_month_return']].apply(mad)</v>
      </c>
      <c r="O49" t="str">
        <f t="shared" si="8"/>
        <v>past_six_month_return_mad.name = 'past_six_month_return_mad'</v>
      </c>
      <c r="P49" t="str">
        <f t="shared" si="9"/>
        <v>df = df.join(past_six_month_return_mad, on=['year-month'])</v>
      </c>
      <c r="Q49" t="str">
        <f t="shared" si="10"/>
        <v>if df.groupby(['year-month', 'industry'])[['past_six_month_return']].apply(mad).any() == 0:
    past_six_month_return_sector_mad = df.groupby(['year-month', 'industry'])[['past_six_month_return']].apply(meanad)
else:
    past_six_month_return_sector_mad = df.groupby(['year-month', 'industry'])[['past_six_month_return']].apply(mad)</v>
      </c>
      <c r="R49" t="str">
        <f t="shared" si="11"/>
        <v>past_six_month_return_sector_mad.name = 'past_six_month_return_sector_mad'</v>
      </c>
      <c r="S49" t="str">
        <f t="shared" si="12"/>
        <v>df = df.join(past_six_month_return_sector_mad, on=['year-month', 'industry'])</v>
      </c>
      <c r="T49" t="str">
        <f t="shared" si="13"/>
        <v>df['past_six_month_return_zscore'] = (df['past_six_month_return'] - df['past_six_month_return_median']) / df['past_six_month_return_mad']</v>
      </c>
      <c r="U49" t="str">
        <f t="shared" si="14"/>
        <v>df['past_six_month_return_sector_zscore'] = (df['past_six_month_return'] - df['past_six_month_return_sector_median']) / df['past_six_month_return_sector_mad']</v>
      </c>
    </row>
    <row r="50" spans="1:21" x14ac:dyDescent="0.25">
      <c r="A50" t="s">
        <v>289</v>
      </c>
      <c r="B50">
        <v>48</v>
      </c>
      <c r="C50" t="str">
        <f t="shared" si="0"/>
        <v xml:space="preserve">'past_seven_month_return', </v>
      </c>
      <c r="D50">
        <v>169</v>
      </c>
      <c r="E50" t="str">
        <f t="shared" si="1"/>
        <v>past_seven_month_return_median = df.groupby(['year-month'])[['past_seven_month_return']].apply(np.nanmedian)</v>
      </c>
      <c r="F50">
        <v>170</v>
      </c>
      <c r="G50" t="str">
        <f t="shared" si="2"/>
        <v>past_seven_month_return_median.name = 'past_seven_month_return_median'</v>
      </c>
      <c r="H50">
        <v>171</v>
      </c>
      <c r="I50">
        <v>172</v>
      </c>
      <c r="J50" t="str">
        <f t="shared" si="3"/>
        <v>df = df.join(past_seven_month_return_median, on=['year-month'])</v>
      </c>
      <c r="K50" t="str">
        <f t="shared" si="4"/>
        <v>past_seven_month_return_sector_median = df.groupby(['year-month', 'industry'])[['past_seven_month_return']].apply(np.nanmedian)</v>
      </c>
      <c r="L50" t="str">
        <f t="shared" si="5"/>
        <v>past_seven_month_return_sector_median.name = 'past_seven_month_return_sector_median'</v>
      </c>
      <c r="M50" t="str">
        <f t="shared" si="6"/>
        <v>df = df.join(past_seven_month_return_sector_median, on=['year-month', 'industry'])</v>
      </c>
      <c r="N50" t="str">
        <f t="shared" si="7"/>
        <v>if df.groupby(['year-month'])[['past_seven_month_return']].apply(mad).any() == 0:
    past_seven_month_return_mad = df.groupby(['year-month'])[['past_seven_month_return']].apply(meanad)
else:
    past_seven_month_return_mad = df.groupby(['year-month'])[['past_seven_month_return']].apply(mad)</v>
      </c>
      <c r="O50" t="str">
        <f t="shared" si="8"/>
        <v>past_seven_month_return_mad.name = 'past_seven_month_return_mad'</v>
      </c>
      <c r="P50" t="str">
        <f t="shared" si="9"/>
        <v>df = df.join(past_seven_month_return_mad, on=['year-month'])</v>
      </c>
      <c r="Q50" t="str">
        <f t="shared" si="10"/>
        <v>if df.groupby(['year-month', 'industry'])[['past_seven_month_return']].apply(mad).any() == 0:
    past_seven_month_return_sector_mad = df.groupby(['year-month', 'industry'])[['past_seven_month_return']].apply(meanad)
else:
    past_seven_month_return_sector_mad = df.groupby(['year-month', 'industry'])[['past_seven_month_return']].apply(mad)</v>
      </c>
      <c r="R50" t="str">
        <f t="shared" si="11"/>
        <v>past_seven_month_return_sector_mad.name = 'past_seven_month_return_sector_mad'</v>
      </c>
      <c r="S50" t="str">
        <f t="shared" si="12"/>
        <v>df = df.join(past_seven_month_return_sector_mad, on=['year-month', 'industry'])</v>
      </c>
      <c r="T50" t="str">
        <f t="shared" si="13"/>
        <v>df['past_seven_month_return_zscore'] = (df['past_seven_month_return'] - df['past_seven_month_return_median']) / df['past_seven_month_return_mad']</v>
      </c>
      <c r="U50" t="str">
        <f t="shared" si="14"/>
        <v>df['past_seven_month_return_sector_zscore'] = (df['past_seven_month_return'] - df['past_seven_month_return_sector_median']) / df['past_seven_month_return_sector_mad']</v>
      </c>
    </row>
    <row r="51" spans="1:21" x14ac:dyDescent="0.25">
      <c r="A51" t="s">
        <v>272</v>
      </c>
      <c r="B51">
        <v>49</v>
      </c>
      <c r="C51" t="str">
        <f t="shared" si="0"/>
        <v xml:space="preserve">'past_eight_month_return', </v>
      </c>
      <c r="D51">
        <v>173</v>
      </c>
      <c r="E51" t="str">
        <f t="shared" si="1"/>
        <v>past_eight_month_return_median = df.groupby(['year-month'])[['past_eight_month_return']].apply(np.nanmedian)</v>
      </c>
      <c r="F51">
        <v>174</v>
      </c>
      <c r="G51" t="str">
        <f t="shared" si="2"/>
        <v>past_eight_month_return_median.name = 'past_eight_month_return_median'</v>
      </c>
      <c r="H51">
        <v>175</v>
      </c>
      <c r="I51">
        <v>176</v>
      </c>
      <c r="J51" t="str">
        <f t="shared" si="3"/>
        <v>df = df.join(past_eight_month_return_median, on=['year-month'])</v>
      </c>
      <c r="K51" t="str">
        <f t="shared" si="4"/>
        <v>past_eight_month_return_sector_median = df.groupby(['year-month', 'industry'])[['past_eight_month_return']].apply(np.nanmedian)</v>
      </c>
      <c r="L51" t="str">
        <f t="shared" si="5"/>
        <v>past_eight_month_return_sector_median.name = 'past_eight_month_return_sector_median'</v>
      </c>
      <c r="M51" t="str">
        <f t="shared" si="6"/>
        <v>df = df.join(past_eight_month_return_sector_median, on=['year-month', 'industry'])</v>
      </c>
      <c r="N51" t="str">
        <f t="shared" si="7"/>
        <v>if df.groupby(['year-month'])[['past_eight_month_return']].apply(mad).any() == 0:
    past_eight_month_return_mad = df.groupby(['year-month'])[['past_eight_month_return']].apply(meanad)
else:
    past_eight_month_return_mad = df.groupby(['year-month'])[['past_eight_month_return']].apply(mad)</v>
      </c>
      <c r="O51" t="str">
        <f t="shared" si="8"/>
        <v>past_eight_month_return_mad.name = 'past_eight_month_return_mad'</v>
      </c>
      <c r="P51" t="str">
        <f t="shared" si="9"/>
        <v>df = df.join(past_eight_month_return_mad, on=['year-month'])</v>
      </c>
      <c r="Q51" t="str">
        <f t="shared" si="10"/>
        <v>if df.groupby(['year-month', 'industry'])[['past_eight_month_return']].apply(mad).any() == 0:
    past_eight_month_return_sector_mad = df.groupby(['year-month', 'industry'])[['past_eight_month_return']].apply(meanad)
else:
    past_eight_month_return_sector_mad = df.groupby(['year-month', 'industry'])[['past_eight_month_return']].apply(mad)</v>
      </c>
      <c r="R51" t="str">
        <f t="shared" si="11"/>
        <v>past_eight_month_return_sector_mad.name = 'past_eight_month_return_sector_mad'</v>
      </c>
      <c r="S51" t="str">
        <f t="shared" si="12"/>
        <v>df = df.join(past_eight_month_return_sector_mad, on=['year-month', 'industry'])</v>
      </c>
      <c r="T51" t="str">
        <f t="shared" si="13"/>
        <v>df['past_eight_month_return_zscore'] = (df['past_eight_month_return'] - df['past_eight_month_return_median']) / df['past_eight_month_return_mad']</v>
      </c>
      <c r="U51" t="str">
        <f t="shared" si="14"/>
        <v>df['past_eight_month_return_sector_zscore'] = (df['past_eight_month_return'] - df['past_eight_month_return_sector_median']) / df['past_eight_month_return_sector_mad']</v>
      </c>
    </row>
    <row r="52" spans="1:21" x14ac:dyDescent="0.25">
      <c r="A52" t="s">
        <v>263</v>
      </c>
      <c r="B52">
        <v>50</v>
      </c>
      <c r="C52" t="str">
        <f t="shared" si="0"/>
        <v xml:space="preserve">'past_nine_month_return', </v>
      </c>
      <c r="D52">
        <v>177</v>
      </c>
      <c r="E52" t="str">
        <f t="shared" si="1"/>
        <v>past_nine_month_return_median = df.groupby(['year-month'])[['past_nine_month_return']].apply(np.nanmedian)</v>
      </c>
      <c r="F52">
        <v>178</v>
      </c>
      <c r="G52" t="str">
        <f t="shared" si="2"/>
        <v>past_nine_month_return_median.name = 'past_nine_month_return_median'</v>
      </c>
      <c r="H52">
        <v>179</v>
      </c>
      <c r="I52">
        <v>180</v>
      </c>
      <c r="J52" t="str">
        <f t="shared" si="3"/>
        <v>df = df.join(past_nine_month_return_median, on=['year-month'])</v>
      </c>
      <c r="K52" t="str">
        <f t="shared" si="4"/>
        <v>past_nine_month_return_sector_median = df.groupby(['year-month', 'industry'])[['past_nine_month_return']].apply(np.nanmedian)</v>
      </c>
      <c r="L52" t="str">
        <f t="shared" si="5"/>
        <v>past_nine_month_return_sector_median.name = 'past_nine_month_return_sector_median'</v>
      </c>
      <c r="M52" t="str">
        <f t="shared" si="6"/>
        <v>df = df.join(past_nine_month_return_sector_median, on=['year-month', 'industry'])</v>
      </c>
      <c r="N52" t="str">
        <f t="shared" si="7"/>
        <v>if df.groupby(['year-month'])[['past_nine_month_return']].apply(mad).any() == 0:
    past_nine_month_return_mad = df.groupby(['year-month'])[['past_nine_month_return']].apply(meanad)
else:
    past_nine_month_return_mad = df.groupby(['year-month'])[['past_nine_month_return']].apply(mad)</v>
      </c>
      <c r="O52" t="str">
        <f t="shared" si="8"/>
        <v>past_nine_month_return_mad.name = 'past_nine_month_return_mad'</v>
      </c>
      <c r="P52" t="str">
        <f t="shared" si="9"/>
        <v>df = df.join(past_nine_month_return_mad, on=['year-month'])</v>
      </c>
      <c r="Q52" t="str">
        <f t="shared" si="10"/>
        <v>if df.groupby(['year-month', 'industry'])[['past_nine_month_return']].apply(mad).any() == 0:
    past_nine_month_return_sector_mad = df.groupby(['year-month', 'industry'])[['past_nine_month_return']].apply(meanad)
else:
    past_nine_month_return_sector_mad = df.groupby(['year-month', 'industry'])[['past_nine_month_return']].apply(mad)</v>
      </c>
      <c r="R52" t="str">
        <f t="shared" si="11"/>
        <v>past_nine_month_return_sector_mad.name = 'past_nine_month_return_sector_mad'</v>
      </c>
      <c r="S52" t="str">
        <f t="shared" si="12"/>
        <v>df = df.join(past_nine_month_return_sector_mad, on=['year-month', 'industry'])</v>
      </c>
      <c r="T52" t="str">
        <f t="shared" si="13"/>
        <v>df['past_nine_month_return_zscore'] = (df['past_nine_month_return'] - df['past_nine_month_return_median']) / df['past_nine_month_return_mad']</v>
      </c>
      <c r="U52" t="str">
        <f t="shared" si="14"/>
        <v>df['past_nine_month_return_sector_zscore'] = (df['past_nine_month_return'] - df['past_nine_month_return_sector_median']) / df['past_nine_month_return_sector_mad']</v>
      </c>
    </row>
    <row r="53" spans="1:21" x14ac:dyDescent="0.25">
      <c r="A53" t="s">
        <v>255</v>
      </c>
      <c r="B53">
        <v>51</v>
      </c>
      <c r="C53" t="str">
        <f t="shared" si="0"/>
        <v xml:space="preserve">'past_ten_month_return', </v>
      </c>
      <c r="D53">
        <v>181</v>
      </c>
      <c r="E53" t="str">
        <f t="shared" si="1"/>
        <v>past_ten_month_return_median = df.groupby(['year-month'])[['past_ten_month_return']].apply(np.nanmedian)</v>
      </c>
      <c r="F53">
        <v>182</v>
      </c>
      <c r="G53" t="str">
        <f t="shared" si="2"/>
        <v>past_ten_month_return_median.name = 'past_ten_month_return_median'</v>
      </c>
      <c r="H53">
        <v>183</v>
      </c>
      <c r="I53">
        <v>184</v>
      </c>
      <c r="J53" t="str">
        <f t="shared" si="3"/>
        <v>df = df.join(past_ten_month_return_median, on=['year-month'])</v>
      </c>
      <c r="K53" t="str">
        <f t="shared" si="4"/>
        <v>past_ten_month_return_sector_median = df.groupby(['year-month', 'industry'])[['past_ten_month_return']].apply(np.nanmedian)</v>
      </c>
      <c r="L53" t="str">
        <f t="shared" si="5"/>
        <v>past_ten_month_return_sector_median.name = 'past_ten_month_return_sector_median'</v>
      </c>
      <c r="M53" t="str">
        <f t="shared" si="6"/>
        <v>df = df.join(past_ten_month_return_sector_median, on=['year-month', 'industry'])</v>
      </c>
      <c r="N53" t="str">
        <f t="shared" si="7"/>
        <v>if df.groupby(['year-month'])[['past_ten_month_return']].apply(mad).any() == 0:
    past_ten_month_return_mad = df.groupby(['year-month'])[['past_ten_month_return']].apply(meanad)
else:
    past_ten_month_return_mad = df.groupby(['year-month'])[['past_ten_month_return']].apply(mad)</v>
      </c>
      <c r="O53" t="str">
        <f t="shared" si="8"/>
        <v>past_ten_month_return_mad.name = 'past_ten_month_return_mad'</v>
      </c>
      <c r="P53" t="str">
        <f t="shared" si="9"/>
        <v>df = df.join(past_ten_month_return_mad, on=['year-month'])</v>
      </c>
      <c r="Q53" t="str">
        <f t="shared" si="10"/>
        <v>if df.groupby(['year-month', 'industry'])[['past_ten_month_return']].apply(mad).any() == 0:
    past_ten_month_return_sector_mad = df.groupby(['year-month', 'industry'])[['past_ten_month_return']].apply(meanad)
else:
    past_ten_month_return_sector_mad = df.groupby(['year-month', 'industry'])[['past_ten_month_return']].apply(mad)</v>
      </c>
      <c r="R53" t="str">
        <f t="shared" si="11"/>
        <v>past_ten_month_return_sector_mad.name = 'past_ten_month_return_sector_mad'</v>
      </c>
      <c r="S53" t="str">
        <f t="shared" si="12"/>
        <v>df = df.join(past_ten_month_return_sector_mad, on=['year-month', 'industry'])</v>
      </c>
      <c r="T53" t="str">
        <f t="shared" si="13"/>
        <v>df['past_ten_month_return_zscore'] = (df['past_ten_month_return'] - df['past_ten_month_return_median']) / df['past_ten_month_return_mad']</v>
      </c>
      <c r="U53" t="str">
        <f t="shared" si="14"/>
        <v>df['past_ten_month_return_sector_zscore'] = (df['past_ten_month_return'] - df['past_ten_month_return_sector_median']) / df['past_ten_month_return_sector_mad']</v>
      </c>
    </row>
    <row r="54" spans="1:21" x14ac:dyDescent="0.25">
      <c r="A54" t="s">
        <v>245</v>
      </c>
      <c r="B54">
        <v>52</v>
      </c>
      <c r="C54" t="str">
        <f t="shared" si="0"/>
        <v xml:space="preserve">'past_eleven_month_return', </v>
      </c>
      <c r="D54">
        <v>185</v>
      </c>
      <c r="E54" t="str">
        <f t="shared" si="1"/>
        <v>past_eleven_month_return_median = df.groupby(['year-month'])[['past_eleven_month_return']].apply(np.nanmedian)</v>
      </c>
      <c r="F54">
        <v>186</v>
      </c>
      <c r="G54" t="str">
        <f t="shared" si="2"/>
        <v>past_eleven_month_return_median.name = 'past_eleven_month_return_median'</v>
      </c>
      <c r="H54">
        <v>187</v>
      </c>
      <c r="I54">
        <v>188</v>
      </c>
      <c r="J54" t="str">
        <f t="shared" si="3"/>
        <v>df = df.join(past_eleven_month_return_median, on=['year-month'])</v>
      </c>
      <c r="K54" t="str">
        <f t="shared" si="4"/>
        <v>past_eleven_month_return_sector_median = df.groupby(['year-month', 'industry'])[['past_eleven_month_return']].apply(np.nanmedian)</v>
      </c>
      <c r="L54" t="str">
        <f t="shared" si="5"/>
        <v>past_eleven_month_return_sector_median.name = 'past_eleven_month_return_sector_median'</v>
      </c>
      <c r="M54" t="str">
        <f t="shared" si="6"/>
        <v>df = df.join(past_eleven_month_return_sector_median, on=['year-month', 'industry'])</v>
      </c>
      <c r="N54" t="str">
        <f t="shared" si="7"/>
        <v>if df.groupby(['year-month'])[['past_eleven_month_return']].apply(mad).any() == 0:
    past_eleven_month_return_mad = df.groupby(['year-month'])[['past_eleven_month_return']].apply(meanad)
else:
    past_eleven_month_return_mad = df.groupby(['year-month'])[['past_eleven_month_return']].apply(mad)</v>
      </c>
      <c r="O54" t="str">
        <f t="shared" si="8"/>
        <v>past_eleven_month_return_mad.name = 'past_eleven_month_return_mad'</v>
      </c>
      <c r="P54" t="str">
        <f t="shared" si="9"/>
        <v>df = df.join(past_eleven_month_return_mad, on=['year-month'])</v>
      </c>
      <c r="Q54" t="str">
        <f t="shared" si="10"/>
        <v>if df.groupby(['year-month', 'industry'])[['past_eleven_month_return']].apply(mad).any() == 0:
    past_eleven_month_return_sector_mad = df.groupby(['year-month', 'industry'])[['past_eleven_month_return']].apply(meanad)
else:
    past_eleven_month_return_sector_mad = df.groupby(['year-month', 'industry'])[['past_eleven_month_return']].apply(mad)</v>
      </c>
      <c r="R54" t="str">
        <f t="shared" si="11"/>
        <v>past_eleven_month_return_sector_mad.name = 'past_eleven_month_return_sector_mad'</v>
      </c>
      <c r="S54" t="str">
        <f t="shared" si="12"/>
        <v>df = df.join(past_eleven_month_return_sector_mad, on=['year-month', 'industry'])</v>
      </c>
      <c r="T54" t="str">
        <f t="shared" si="13"/>
        <v>df['past_eleven_month_return_zscore'] = (df['past_eleven_month_return'] - df['past_eleven_month_return_median']) / df['past_eleven_month_return_mad']</v>
      </c>
      <c r="U54" t="str">
        <f t="shared" si="14"/>
        <v>df['past_eleven_month_return_sector_zscore'] = (df['past_eleven_month_return'] - df['past_eleven_month_return_sector_median']) / df['past_eleven_month_return_sector_mad']</v>
      </c>
    </row>
    <row r="55" spans="1:21" x14ac:dyDescent="0.25">
      <c r="A55" t="s">
        <v>232</v>
      </c>
      <c r="B55">
        <v>53</v>
      </c>
      <c r="C55" t="str">
        <f t="shared" si="0"/>
        <v xml:space="preserve">'past_twelve_month_return', </v>
      </c>
      <c r="D55">
        <v>189</v>
      </c>
      <c r="E55" t="str">
        <f t="shared" si="1"/>
        <v>past_twelve_month_return_median = df.groupby(['year-month'])[['past_twelve_month_return']].apply(np.nanmedian)</v>
      </c>
      <c r="F55">
        <v>190</v>
      </c>
      <c r="G55" t="str">
        <f t="shared" si="2"/>
        <v>past_twelve_month_return_median.name = 'past_twelve_month_return_median'</v>
      </c>
      <c r="H55">
        <v>191</v>
      </c>
      <c r="I55">
        <v>192</v>
      </c>
      <c r="J55" t="str">
        <f t="shared" si="3"/>
        <v>df = df.join(past_twelve_month_return_median, on=['year-month'])</v>
      </c>
      <c r="K55" t="str">
        <f t="shared" si="4"/>
        <v>past_twelve_month_return_sector_median = df.groupby(['year-month', 'industry'])[['past_twelve_month_return']].apply(np.nanmedian)</v>
      </c>
      <c r="L55" t="str">
        <f t="shared" si="5"/>
        <v>past_twelve_month_return_sector_median.name = 'past_twelve_month_return_sector_median'</v>
      </c>
      <c r="M55" t="str">
        <f t="shared" si="6"/>
        <v>df = df.join(past_twelve_month_return_sector_median, on=['year-month', 'industry'])</v>
      </c>
      <c r="N55" t="str">
        <f t="shared" si="7"/>
        <v>if df.groupby(['year-month'])[['past_twelve_month_return']].apply(mad).any() == 0:
    past_twelve_month_return_mad = df.groupby(['year-month'])[['past_twelve_month_return']].apply(meanad)
else:
    past_twelve_month_return_mad = df.groupby(['year-month'])[['past_twelve_month_return']].apply(mad)</v>
      </c>
      <c r="O55" t="str">
        <f t="shared" si="8"/>
        <v>past_twelve_month_return_mad.name = 'past_twelve_month_return_mad'</v>
      </c>
      <c r="P55" t="str">
        <f t="shared" si="9"/>
        <v>df = df.join(past_twelve_month_return_mad, on=['year-month'])</v>
      </c>
      <c r="Q55" t="str">
        <f t="shared" si="10"/>
        <v>if df.groupby(['year-month', 'industry'])[['past_twelve_month_return']].apply(mad).any() == 0:
    past_twelve_month_return_sector_mad = df.groupby(['year-month', 'industry'])[['past_twelve_month_return']].apply(meanad)
else:
    past_twelve_month_return_sector_mad = df.groupby(['year-month', 'industry'])[['past_twelve_month_return']].apply(mad)</v>
      </c>
      <c r="R55" t="str">
        <f t="shared" si="11"/>
        <v>past_twelve_month_return_sector_mad.name = 'past_twelve_month_return_sector_mad'</v>
      </c>
      <c r="S55" t="str">
        <f t="shared" si="12"/>
        <v>df = df.join(past_twelve_month_return_sector_mad, on=['year-month', 'industry'])</v>
      </c>
      <c r="T55" t="str">
        <f t="shared" si="13"/>
        <v>df['past_twelve_month_return_zscore'] = (df['past_twelve_month_return'] - df['past_twelve_month_return_median']) / df['past_twelve_month_return_mad']</v>
      </c>
      <c r="U55" t="str">
        <f t="shared" si="14"/>
        <v>df['past_twelve_month_return_sector_zscore'] = (df['past_twelve_month_return'] - df['past_twelve_month_return_sector_median']) / df['past_twelve_month_return_sector_mad']</v>
      </c>
    </row>
    <row r="56" spans="1:21" x14ac:dyDescent="0.25">
      <c r="A56" t="s">
        <v>225</v>
      </c>
      <c r="B56">
        <v>54</v>
      </c>
      <c r="C56" t="str">
        <f t="shared" si="0"/>
        <v xml:space="preserve">'past_thirteen_month_return', </v>
      </c>
      <c r="D56">
        <v>193</v>
      </c>
      <c r="E56" t="str">
        <f t="shared" si="1"/>
        <v>past_thirteen_month_return_median = df.groupby(['year-month'])[['past_thirteen_month_return']].apply(np.nanmedian)</v>
      </c>
      <c r="F56">
        <v>194</v>
      </c>
      <c r="G56" t="str">
        <f t="shared" si="2"/>
        <v>past_thirteen_month_return_median.name = 'past_thirteen_month_return_median'</v>
      </c>
      <c r="H56">
        <v>195</v>
      </c>
      <c r="I56">
        <v>196</v>
      </c>
      <c r="J56" t="str">
        <f t="shared" si="3"/>
        <v>df = df.join(past_thirteen_month_return_median, on=['year-month'])</v>
      </c>
      <c r="K56" t="str">
        <f t="shared" si="4"/>
        <v>past_thirteen_month_return_sector_median = df.groupby(['year-month', 'industry'])[['past_thirteen_month_return']].apply(np.nanmedian)</v>
      </c>
      <c r="L56" t="str">
        <f t="shared" si="5"/>
        <v>past_thirteen_month_return_sector_median.name = 'past_thirteen_month_return_sector_median'</v>
      </c>
      <c r="M56" t="str">
        <f t="shared" si="6"/>
        <v>df = df.join(past_thirteen_month_return_sector_median, on=['year-month', 'industry'])</v>
      </c>
      <c r="N56" t="str">
        <f t="shared" si="7"/>
        <v>if df.groupby(['year-month'])[['past_thirteen_month_return']].apply(mad).any() == 0:
    past_thirteen_month_return_mad = df.groupby(['year-month'])[['past_thirteen_month_return']].apply(meanad)
else:
    past_thirteen_month_return_mad = df.groupby(['year-month'])[['past_thirteen_month_return']].apply(mad)</v>
      </c>
      <c r="O56" t="str">
        <f t="shared" si="8"/>
        <v>past_thirteen_month_return_mad.name = 'past_thirteen_month_return_mad'</v>
      </c>
      <c r="P56" t="str">
        <f t="shared" si="9"/>
        <v>df = df.join(past_thirteen_month_return_mad, on=['year-month'])</v>
      </c>
      <c r="Q56" t="str">
        <f t="shared" si="10"/>
        <v>if df.groupby(['year-month', 'industry'])[['past_thirteen_month_return']].apply(mad).any() == 0:
    past_thirteen_month_return_sector_mad = df.groupby(['year-month', 'industry'])[['past_thirteen_month_return']].apply(meanad)
else:
    past_thirteen_month_return_sector_mad = df.groupby(['year-month', 'industry'])[['past_thirteen_month_return']].apply(mad)</v>
      </c>
      <c r="R56" t="str">
        <f t="shared" si="11"/>
        <v>past_thirteen_month_return_sector_mad.name = 'past_thirteen_month_return_sector_mad'</v>
      </c>
      <c r="S56" t="str">
        <f t="shared" si="12"/>
        <v>df = df.join(past_thirteen_month_return_sector_mad, on=['year-month', 'industry'])</v>
      </c>
      <c r="T56" t="str">
        <f t="shared" si="13"/>
        <v>df['past_thirteen_month_return_zscore'] = (df['past_thirteen_month_return'] - df['past_thirteen_month_return_median']) / df['past_thirteen_month_return_mad']</v>
      </c>
      <c r="U56" t="str">
        <f t="shared" si="14"/>
        <v>df['past_thirteen_month_return_sector_zscore'] = (df['past_thirteen_month_return'] - df['past_thirteen_month_return_sector_median']) / df['past_thirteen_month_return_sector_mad']</v>
      </c>
    </row>
    <row r="57" spans="1:21" x14ac:dyDescent="0.25">
      <c r="A57" t="s">
        <v>216</v>
      </c>
      <c r="B57">
        <v>55</v>
      </c>
      <c r="C57" t="str">
        <f t="shared" si="0"/>
        <v xml:space="preserve">'past_fourteen_month_return', </v>
      </c>
      <c r="D57">
        <v>197</v>
      </c>
      <c r="E57" t="str">
        <f t="shared" si="1"/>
        <v>past_fourteen_month_return_median = df.groupby(['year-month'])[['past_fourteen_month_return']].apply(np.nanmedian)</v>
      </c>
      <c r="F57">
        <v>198</v>
      </c>
      <c r="G57" t="str">
        <f t="shared" si="2"/>
        <v>past_fourteen_month_return_median.name = 'past_fourteen_month_return_median'</v>
      </c>
      <c r="H57">
        <v>199</v>
      </c>
      <c r="I57">
        <v>200</v>
      </c>
      <c r="J57" t="str">
        <f t="shared" si="3"/>
        <v>df = df.join(past_fourteen_month_return_median, on=['year-month'])</v>
      </c>
      <c r="K57" t="str">
        <f t="shared" si="4"/>
        <v>past_fourteen_month_return_sector_median = df.groupby(['year-month', 'industry'])[['past_fourteen_month_return']].apply(np.nanmedian)</v>
      </c>
      <c r="L57" t="str">
        <f t="shared" si="5"/>
        <v>past_fourteen_month_return_sector_median.name = 'past_fourteen_month_return_sector_median'</v>
      </c>
      <c r="M57" t="str">
        <f t="shared" si="6"/>
        <v>df = df.join(past_fourteen_month_return_sector_median, on=['year-month', 'industry'])</v>
      </c>
      <c r="N57" t="str">
        <f t="shared" si="7"/>
        <v>if df.groupby(['year-month'])[['past_fourteen_month_return']].apply(mad).any() == 0:
    past_fourteen_month_return_mad = df.groupby(['year-month'])[['past_fourteen_month_return']].apply(meanad)
else:
    past_fourteen_month_return_mad = df.groupby(['year-month'])[['past_fourteen_month_return']].apply(mad)</v>
      </c>
      <c r="O57" t="str">
        <f t="shared" si="8"/>
        <v>past_fourteen_month_return_mad.name = 'past_fourteen_month_return_mad'</v>
      </c>
      <c r="P57" t="str">
        <f t="shared" si="9"/>
        <v>df = df.join(past_fourteen_month_return_mad, on=['year-month'])</v>
      </c>
      <c r="Q57" t="str">
        <f t="shared" si="10"/>
        <v>if df.groupby(['year-month', 'industry'])[['past_fourteen_month_return']].apply(mad).any() == 0:
    past_fourteen_month_return_sector_mad = df.groupby(['year-month', 'industry'])[['past_fourteen_month_return']].apply(meanad)
else:
    past_fourteen_month_return_sector_mad = df.groupby(['year-month', 'industry'])[['past_fourteen_month_return']].apply(mad)</v>
      </c>
      <c r="R57" t="str">
        <f t="shared" si="11"/>
        <v>past_fourteen_month_return_sector_mad.name = 'past_fourteen_month_return_sector_mad'</v>
      </c>
      <c r="S57" t="str">
        <f t="shared" si="12"/>
        <v>df = df.join(past_fourteen_month_return_sector_mad, on=['year-month', 'industry'])</v>
      </c>
      <c r="T57" t="str">
        <f t="shared" si="13"/>
        <v>df['past_fourteen_month_return_zscore'] = (df['past_fourteen_month_return'] - df['past_fourteen_month_return_median']) / df['past_fourteen_month_return_mad']</v>
      </c>
      <c r="U57" t="str">
        <f t="shared" si="14"/>
        <v>df['past_fourteen_month_return_sector_zscore'] = (df['past_fourteen_month_return'] - df['past_fourteen_month_return_sector_median']) / df['past_fourteen_month_return_sector_mad']</v>
      </c>
    </row>
    <row r="58" spans="1:21" x14ac:dyDescent="0.25">
      <c r="A58" t="s">
        <v>209</v>
      </c>
      <c r="B58">
        <v>56</v>
      </c>
      <c r="C58" t="str">
        <f t="shared" si="0"/>
        <v xml:space="preserve">'past_fifteen_month_return', </v>
      </c>
      <c r="D58">
        <v>201</v>
      </c>
      <c r="E58" t="str">
        <f t="shared" si="1"/>
        <v>past_fifteen_month_return_median = df.groupby(['year-month'])[['past_fifteen_month_return']].apply(np.nanmedian)</v>
      </c>
      <c r="F58">
        <v>202</v>
      </c>
      <c r="G58" t="str">
        <f t="shared" si="2"/>
        <v>past_fifteen_month_return_median.name = 'past_fifteen_month_return_median'</v>
      </c>
      <c r="H58">
        <v>203</v>
      </c>
      <c r="I58">
        <v>204</v>
      </c>
      <c r="J58" t="str">
        <f t="shared" si="3"/>
        <v>df = df.join(past_fifteen_month_return_median, on=['year-month'])</v>
      </c>
      <c r="K58" t="str">
        <f t="shared" si="4"/>
        <v>past_fifteen_month_return_sector_median = df.groupby(['year-month', 'industry'])[['past_fifteen_month_return']].apply(np.nanmedian)</v>
      </c>
      <c r="L58" t="str">
        <f t="shared" si="5"/>
        <v>past_fifteen_month_return_sector_median.name = 'past_fifteen_month_return_sector_median'</v>
      </c>
      <c r="M58" t="str">
        <f t="shared" si="6"/>
        <v>df = df.join(past_fifteen_month_return_sector_median, on=['year-month', 'industry'])</v>
      </c>
      <c r="N58" t="str">
        <f t="shared" si="7"/>
        <v>if df.groupby(['year-month'])[['past_fifteen_month_return']].apply(mad).any() == 0:
    past_fifteen_month_return_mad = df.groupby(['year-month'])[['past_fifteen_month_return']].apply(meanad)
else:
    past_fifteen_month_return_mad = df.groupby(['year-month'])[['past_fifteen_month_return']].apply(mad)</v>
      </c>
      <c r="O58" t="str">
        <f t="shared" si="8"/>
        <v>past_fifteen_month_return_mad.name = 'past_fifteen_month_return_mad'</v>
      </c>
      <c r="P58" t="str">
        <f t="shared" si="9"/>
        <v>df = df.join(past_fifteen_month_return_mad, on=['year-month'])</v>
      </c>
      <c r="Q58" t="str">
        <f t="shared" si="10"/>
        <v>if df.groupby(['year-month', 'industry'])[['past_fifteen_month_return']].apply(mad).any() == 0:
    past_fifteen_month_return_sector_mad = df.groupby(['year-month', 'industry'])[['past_fifteen_month_return']].apply(meanad)
else:
    past_fifteen_month_return_sector_mad = df.groupby(['year-month', 'industry'])[['past_fifteen_month_return']].apply(mad)</v>
      </c>
      <c r="R58" t="str">
        <f t="shared" si="11"/>
        <v>past_fifteen_month_return_sector_mad.name = 'past_fifteen_month_return_sector_mad'</v>
      </c>
      <c r="S58" t="str">
        <f t="shared" si="12"/>
        <v>df = df.join(past_fifteen_month_return_sector_mad, on=['year-month', 'industry'])</v>
      </c>
      <c r="T58" t="str">
        <f t="shared" si="13"/>
        <v>df['past_fifteen_month_return_zscore'] = (df['past_fifteen_month_return'] - df['past_fifteen_month_return_median']) / df['past_fifteen_month_return_mad']</v>
      </c>
      <c r="U58" t="str">
        <f t="shared" si="14"/>
        <v>df['past_fifteen_month_return_sector_zscore'] = (df['past_fifteen_month_return'] - df['past_fifteen_month_return_sector_median']) / df['past_fifteen_month_return_sector_mad']</v>
      </c>
    </row>
    <row r="59" spans="1:21" x14ac:dyDescent="0.25">
      <c r="A59" t="s">
        <v>202</v>
      </c>
      <c r="B59">
        <v>57</v>
      </c>
      <c r="C59" t="str">
        <f t="shared" si="0"/>
        <v xml:space="preserve">'past_sixteen_month_return', </v>
      </c>
      <c r="D59">
        <v>205</v>
      </c>
      <c r="E59" t="str">
        <f t="shared" si="1"/>
        <v>past_sixteen_month_return_median = df.groupby(['year-month'])[['past_sixteen_month_return']].apply(np.nanmedian)</v>
      </c>
      <c r="F59">
        <v>206</v>
      </c>
      <c r="G59" t="str">
        <f t="shared" si="2"/>
        <v>past_sixteen_month_return_median.name = 'past_sixteen_month_return_median'</v>
      </c>
      <c r="H59">
        <v>207</v>
      </c>
      <c r="I59">
        <v>208</v>
      </c>
      <c r="J59" t="str">
        <f t="shared" si="3"/>
        <v>df = df.join(past_sixteen_month_return_median, on=['year-month'])</v>
      </c>
      <c r="K59" t="str">
        <f t="shared" si="4"/>
        <v>past_sixteen_month_return_sector_median = df.groupby(['year-month', 'industry'])[['past_sixteen_month_return']].apply(np.nanmedian)</v>
      </c>
      <c r="L59" t="str">
        <f t="shared" si="5"/>
        <v>past_sixteen_month_return_sector_median.name = 'past_sixteen_month_return_sector_median'</v>
      </c>
      <c r="M59" t="str">
        <f t="shared" si="6"/>
        <v>df = df.join(past_sixteen_month_return_sector_median, on=['year-month', 'industry'])</v>
      </c>
      <c r="N59" t="str">
        <f t="shared" si="7"/>
        <v>if df.groupby(['year-month'])[['past_sixteen_month_return']].apply(mad).any() == 0:
    past_sixteen_month_return_mad = df.groupby(['year-month'])[['past_sixteen_month_return']].apply(meanad)
else:
    past_sixteen_month_return_mad = df.groupby(['year-month'])[['past_sixteen_month_return']].apply(mad)</v>
      </c>
      <c r="O59" t="str">
        <f t="shared" si="8"/>
        <v>past_sixteen_month_return_mad.name = 'past_sixteen_month_return_mad'</v>
      </c>
      <c r="P59" t="str">
        <f t="shared" si="9"/>
        <v>df = df.join(past_sixteen_month_return_mad, on=['year-month'])</v>
      </c>
      <c r="Q59" t="str">
        <f t="shared" si="10"/>
        <v>if df.groupby(['year-month', 'industry'])[['past_sixteen_month_return']].apply(mad).any() == 0:
    past_sixteen_month_return_sector_mad = df.groupby(['year-month', 'industry'])[['past_sixteen_month_return']].apply(meanad)
else:
    past_sixteen_month_return_sector_mad = df.groupby(['year-month', 'industry'])[['past_sixteen_month_return']].apply(mad)</v>
      </c>
      <c r="R59" t="str">
        <f t="shared" si="11"/>
        <v>past_sixteen_month_return_sector_mad.name = 'past_sixteen_month_return_sector_mad'</v>
      </c>
      <c r="S59" t="str">
        <f t="shared" si="12"/>
        <v>df = df.join(past_sixteen_month_return_sector_mad, on=['year-month', 'industry'])</v>
      </c>
      <c r="T59" t="str">
        <f t="shared" si="13"/>
        <v>df['past_sixteen_month_return_zscore'] = (df['past_sixteen_month_return'] - df['past_sixteen_month_return_median']) / df['past_sixteen_month_return_mad']</v>
      </c>
      <c r="U59" t="str">
        <f t="shared" si="14"/>
        <v>df['past_sixteen_month_return_sector_zscore'] = (df['past_sixteen_month_return'] - df['past_sixteen_month_return_sector_median']) / df['past_sixteen_month_return_sector_mad']</v>
      </c>
    </row>
    <row r="60" spans="1:21" x14ac:dyDescent="0.25">
      <c r="A60" t="s">
        <v>193</v>
      </c>
      <c r="B60">
        <v>58</v>
      </c>
      <c r="C60" t="str">
        <f t="shared" si="0"/>
        <v xml:space="preserve">'past_seventeen_month_return', </v>
      </c>
      <c r="D60">
        <v>209</v>
      </c>
      <c r="E60" t="str">
        <f t="shared" si="1"/>
        <v>past_seventeen_month_return_median = df.groupby(['year-month'])[['past_seventeen_month_return']].apply(np.nanmedian)</v>
      </c>
      <c r="F60">
        <v>210</v>
      </c>
      <c r="G60" t="str">
        <f t="shared" si="2"/>
        <v>past_seventeen_month_return_median.name = 'past_seventeen_month_return_median'</v>
      </c>
      <c r="H60">
        <v>211</v>
      </c>
      <c r="I60">
        <v>212</v>
      </c>
      <c r="J60" t="str">
        <f t="shared" si="3"/>
        <v>df = df.join(past_seventeen_month_return_median, on=['year-month'])</v>
      </c>
      <c r="K60" t="str">
        <f t="shared" si="4"/>
        <v>past_seventeen_month_return_sector_median = df.groupby(['year-month', 'industry'])[['past_seventeen_month_return']].apply(np.nanmedian)</v>
      </c>
      <c r="L60" t="str">
        <f t="shared" si="5"/>
        <v>past_seventeen_month_return_sector_median.name = 'past_seventeen_month_return_sector_median'</v>
      </c>
      <c r="M60" t="str">
        <f t="shared" si="6"/>
        <v>df = df.join(past_seventeen_month_return_sector_median, on=['year-month', 'industry'])</v>
      </c>
      <c r="N60" t="str">
        <f t="shared" si="7"/>
        <v>if df.groupby(['year-month'])[['past_seventeen_month_return']].apply(mad).any() == 0:
    past_seventeen_month_return_mad = df.groupby(['year-month'])[['past_seventeen_month_return']].apply(meanad)
else:
    past_seventeen_month_return_mad = df.groupby(['year-month'])[['past_seventeen_month_return']].apply(mad)</v>
      </c>
      <c r="O60" t="str">
        <f t="shared" si="8"/>
        <v>past_seventeen_month_return_mad.name = 'past_seventeen_month_return_mad'</v>
      </c>
      <c r="P60" t="str">
        <f t="shared" si="9"/>
        <v>df = df.join(past_seventeen_month_return_mad, on=['year-month'])</v>
      </c>
      <c r="Q60" t="str">
        <f t="shared" si="10"/>
        <v>if df.groupby(['year-month', 'industry'])[['past_seventeen_month_return']].apply(mad).any() == 0:
    past_seventeen_month_return_sector_mad = df.groupby(['year-month', 'industry'])[['past_seventeen_month_return']].apply(meanad)
else:
    past_seventeen_month_return_sector_mad = df.groupby(['year-month', 'industry'])[['past_seventeen_month_return']].apply(mad)</v>
      </c>
      <c r="R60" t="str">
        <f t="shared" si="11"/>
        <v>past_seventeen_month_return_sector_mad.name = 'past_seventeen_month_return_sector_mad'</v>
      </c>
      <c r="S60" t="str">
        <f t="shared" si="12"/>
        <v>df = df.join(past_seventeen_month_return_sector_mad, on=['year-month', 'industry'])</v>
      </c>
      <c r="T60" t="str">
        <f t="shared" si="13"/>
        <v>df['past_seventeen_month_return_zscore'] = (df['past_seventeen_month_return'] - df['past_seventeen_month_return_median']) / df['past_seventeen_month_return_mad']</v>
      </c>
      <c r="U60" t="str">
        <f t="shared" si="14"/>
        <v>df['past_seventeen_month_return_sector_zscore'] = (df['past_seventeen_month_return'] - df['past_seventeen_month_return_sector_median']) / df['past_seventeen_month_return_sector_mad']</v>
      </c>
    </row>
    <row r="61" spans="1:21" x14ac:dyDescent="0.25">
      <c r="A61" t="s">
        <v>183</v>
      </c>
      <c r="B61">
        <v>59</v>
      </c>
      <c r="C61" t="str">
        <f t="shared" si="0"/>
        <v xml:space="preserve">'past_eighteen_month_return', </v>
      </c>
      <c r="D61">
        <v>213</v>
      </c>
      <c r="E61" t="str">
        <f t="shared" si="1"/>
        <v>past_eighteen_month_return_median = df.groupby(['year-month'])[['past_eighteen_month_return']].apply(np.nanmedian)</v>
      </c>
      <c r="F61">
        <v>214</v>
      </c>
      <c r="G61" t="str">
        <f t="shared" si="2"/>
        <v>past_eighteen_month_return_median.name = 'past_eighteen_month_return_median'</v>
      </c>
      <c r="H61">
        <v>215</v>
      </c>
      <c r="I61">
        <v>216</v>
      </c>
      <c r="J61" t="str">
        <f t="shared" si="3"/>
        <v>df = df.join(past_eighteen_month_return_median, on=['year-month'])</v>
      </c>
      <c r="K61" t="str">
        <f t="shared" si="4"/>
        <v>past_eighteen_month_return_sector_median = df.groupby(['year-month', 'industry'])[['past_eighteen_month_return']].apply(np.nanmedian)</v>
      </c>
      <c r="L61" t="str">
        <f t="shared" si="5"/>
        <v>past_eighteen_month_return_sector_median.name = 'past_eighteen_month_return_sector_median'</v>
      </c>
      <c r="M61" t="str">
        <f t="shared" si="6"/>
        <v>df = df.join(past_eighteen_month_return_sector_median, on=['year-month', 'industry'])</v>
      </c>
      <c r="N61" t="str">
        <f t="shared" si="7"/>
        <v>if df.groupby(['year-month'])[['past_eighteen_month_return']].apply(mad).any() == 0:
    past_eighteen_month_return_mad = df.groupby(['year-month'])[['past_eighteen_month_return']].apply(meanad)
else:
    past_eighteen_month_return_mad = df.groupby(['year-month'])[['past_eighteen_month_return']].apply(mad)</v>
      </c>
      <c r="O61" t="str">
        <f t="shared" si="8"/>
        <v>past_eighteen_month_return_mad.name = 'past_eighteen_month_return_mad'</v>
      </c>
      <c r="P61" t="str">
        <f t="shared" si="9"/>
        <v>df = df.join(past_eighteen_month_return_mad, on=['year-month'])</v>
      </c>
      <c r="Q61" t="str">
        <f t="shared" si="10"/>
        <v>if df.groupby(['year-month', 'industry'])[['past_eighteen_month_return']].apply(mad).any() == 0:
    past_eighteen_month_return_sector_mad = df.groupby(['year-month', 'industry'])[['past_eighteen_month_return']].apply(meanad)
else:
    past_eighteen_month_return_sector_mad = df.groupby(['year-month', 'industry'])[['past_eighteen_month_return']].apply(mad)</v>
      </c>
      <c r="R61" t="str">
        <f t="shared" si="11"/>
        <v>past_eighteen_month_return_sector_mad.name = 'past_eighteen_month_return_sector_mad'</v>
      </c>
      <c r="S61" t="str">
        <f t="shared" si="12"/>
        <v>df = df.join(past_eighteen_month_return_sector_mad, on=['year-month', 'industry'])</v>
      </c>
      <c r="T61" t="str">
        <f t="shared" si="13"/>
        <v>df['past_eighteen_month_return_zscore'] = (df['past_eighteen_month_return'] - df['past_eighteen_month_return_median']) / df['past_eighteen_month_return_mad']</v>
      </c>
      <c r="U61" t="str">
        <f t="shared" si="14"/>
        <v>df['past_eighteen_month_return_sector_zscore'] = (df['past_eighteen_month_return'] - df['past_eighteen_month_return_sector_median']) / df['past_eighteen_month_return_sector_mad']</v>
      </c>
    </row>
    <row r="62" spans="1:21" x14ac:dyDescent="0.25">
      <c r="A62" t="s">
        <v>175</v>
      </c>
      <c r="B62">
        <v>60</v>
      </c>
      <c r="C62" t="str">
        <f t="shared" si="0"/>
        <v xml:space="preserve">'past_nineteen_month_return', </v>
      </c>
      <c r="D62">
        <v>217</v>
      </c>
      <c r="E62" t="str">
        <f t="shared" si="1"/>
        <v>past_nineteen_month_return_median = df.groupby(['year-month'])[['past_nineteen_month_return']].apply(np.nanmedian)</v>
      </c>
      <c r="F62">
        <v>218</v>
      </c>
      <c r="G62" t="str">
        <f t="shared" si="2"/>
        <v>past_nineteen_month_return_median.name = 'past_nineteen_month_return_median'</v>
      </c>
      <c r="H62">
        <v>219</v>
      </c>
      <c r="I62">
        <v>220</v>
      </c>
      <c r="J62" t="str">
        <f t="shared" si="3"/>
        <v>df = df.join(past_nineteen_month_return_median, on=['year-month'])</v>
      </c>
      <c r="K62" t="str">
        <f t="shared" si="4"/>
        <v>past_nineteen_month_return_sector_median = df.groupby(['year-month', 'industry'])[['past_nineteen_month_return']].apply(np.nanmedian)</v>
      </c>
      <c r="L62" t="str">
        <f t="shared" si="5"/>
        <v>past_nineteen_month_return_sector_median.name = 'past_nineteen_month_return_sector_median'</v>
      </c>
      <c r="M62" t="str">
        <f t="shared" si="6"/>
        <v>df = df.join(past_nineteen_month_return_sector_median, on=['year-month', 'industry'])</v>
      </c>
      <c r="N62" t="str">
        <f t="shared" si="7"/>
        <v>if df.groupby(['year-month'])[['past_nineteen_month_return']].apply(mad).any() == 0:
    past_nineteen_month_return_mad = df.groupby(['year-month'])[['past_nineteen_month_return']].apply(meanad)
else:
    past_nineteen_month_return_mad = df.groupby(['year-month'])[['past_nineteen_month_return']].apply(mad)</v>
      </c>
      <c r="O62" t="str">
        <f t="shared" si="8"/>
        <v>past_nineteen_month_return_mad.name = 'past_nineteen_month_return_mad'</v>
      </c>
      <c r="P62" t="str">
        <f t="shared" si="9"/>
        <v>df = df.join(past_nineteen_month_return_mad, on=['year-month'])</v>
      </c>
      <c r="Q62" t="str">
        <f t="shared" si="10"/>
        <v>if df.groupby(['year-month', 'industry'])[['past_nineteen_month_return']].apply(mad).any() == 0:
    past_nineteen_month_return_sector_mad = df.groupby(['year-month', 'industry'])[['past_nineteen_month_return']].apply(meanad)
else:
    past_nineteen_month_return_sector_mad = df.groupby(['year-month', 'industry'])[['past_nineteen_month_return']].apply(mad)</v>
      </c>
      <c r="R62" t="str">
        <f t="shared" si="11"/>
        <v>past_nineteen_month_return_sector_mad.name = 'past_nineteen_month_return_sector_mad'</v>
      </c>
      <c r="S62" t="str">
        <f t="shared" si="12"/>
        <v>df = df.join(past_nineteen_month_return_sector_mad, on=['year-month', 'industry'])</v>
      </c>
      <c r="T62" t="str">
        <f t="shared" si="13"/>
        <v>df['past_nineteen_month_return_zscore'] = (df['past_nineteen_month_return'] - df['past_nineteen_month_return_median']) / df['past_nineteen_month_return_mad']</v>
      </c>
      <c r="U62" t="str">
        <f t="shared" si="14"/>
        <v>df['past_nineteen_month_return_sector_zscore'] = (df['past_nineteen_month_return'] - df['past_nineteen_month_return_sector_median']) / df['past_nineteen_month_return_sector_mad']</v>
      </c>
    </row>
    <row r="63" spans="1:21" x14ac:dyDescent="0.25">
      <c r="A63" t="s">
        <v>166</v>
      </c>
      <c r="B63">
        <v>61</v>
      </c>
      <c r="C63" t="str">
        <f t="shared" si="0"/>
        <v xml:space="preserve">'past_twenty_month_return', </v>
      </c>
      <c r="D63">
        <v>221</v>
      </c>
      <c r="E63" t="str">
        <f t="shared" si="1"/>
        <v>past_twenty_month_return_median = df.groupby(['year-month'])[['past_twenty_month_return']].apply(np.nanmedian)</v>
      </c>
      <c r="F63">
        <v>222</v>
      </c>
      <c r="G63" t="str">
        <f t="shared" si="2"/>
        <v>past_twenty_month_return_median.name = 'past_twenty_month_return_median'</v>
      </c>
      <c r="H63">
        <v>223</v>
      </c>
      <c r="I63">
        <v>224</v>
      </c>
      <c r="J63" t="str">
        <f t="shared" si="3"/>
        <v>df = df.join(past_twenty_month_return_median, on=['year-month'])</v>
      </c>
      <c r="K63" t="str">
        <f t="shared" si="4"/>
        <v>past_twenty_month_return_sector_median = df.groupby(['year-month', 'industry'])[['past_twenty_month_return']].apply(np.nanmedian)</v>
      </c>
      <c r="L63" t="str">
        <f t="shared" si="5"/>
        <v>past_twenty_month_return_sector_median.name = 'past_twenty_month_return_sector_median'</v>
      </c>
      <c r="M63" t="str">
        <f t="shared" si="6"/>
        <v>df = df.join(past_twenty_month_return_sector_median, on=['year-month', 'industry'])</v>
      </c>
      <c r="N63" t="str">
        <f t="shared" si="7"/>
        <v>if df.groupby(['year-month'])[['past_twenty_month_return']].apply(mad).any() == 0:
    past_twenty_month_return_mad = df.groupby(['year-month'])[['past_twenty_month_return']].apply(meanad)
else:
    past_twenty_month_return_mad = df.groupby(['year-month'])[['past_twenty_month_return']].apply(mad)</v>
      </c>
      <c r="O63" t="str">
        <f t="shared" si="8"/>
        <v>past_twenty_month_return_mad.name = 'past_twenty_month_return_mad'</v>
      </c>
      <c r="P63" t="str">
        <f t="shared" si="9"/>
        <v>df = df.join(past_twenty_month_return_mad, on=['year-month'])</v>
      </c>
      <c r="Q63" t="str">
        <f t="shared" si="10"/>
        <v>if df.groupby(['year-month', 'industry'])[['past_twenty_month_return']].apply(mad).any() == 0:
    past_twenty_month_return_sector_mad = df.groupby(['year-month', 'industry'])[['past_twenty_month_return']].apply(meanad)
else:
    past_twenty_month_return_sector_mad = df.groupby(['year-month', 'industry'])[['past_twenty_month_return']].apply(mad)</v>
      </c>
      <c r="R63" t="str">
        <f t="shared" si="11"/>
        <v>past_twenty_month_return_sector_mad.name = 'past_twenty_month_return_sector_mad'</v>
      </c>
      <c r="S63" t="str">
        <f t="shared" si="12"/>
        <v>df = df.join(past_twenty_month_return_sector_mad, on=['year-month', 'industry'])</v>
      </c>
      <c r="T63" t="str">
        <f t="shared" si="13"/>
        <v>df['past_twenty_month_return_zscore'] = (df['past_twenty_month_return'] - df['past_twenty_month_return_median']) / df['past_twenty_month_return_mad']</v>
      </c>
      <c r="U63" t="str">
        <f t="shared" si="14"/>
        <v>df['past_twenty_month_return_sector_zscore'] = (df['past_twenty_month_return'] - df['past_twenty_month_return_sector_median']) / df['past_twenty_month_return_sector_mad']</v>
      </c>
    </row>
    <row r="64" spans="1:21" x14ac:dyDescent="0.25">
      <c r="A64" t="s">
        <v>158</v>
      </c>
      <c r="B64">
        <v>62</v>
      </c>
      <c r="C64" t="str">
        <f t="shared" si="0"/>
        <v xml:space="preserve">'past_twentyone_month_return', </v>
      </c>
      <c r="D64">
        <v>225</v>
      </c>
      <c r="E64" t="str">
        <f t="shared" si="1"/>
        <v>past_twentyone_month_return_median = df.groupby(['year-month'])[['past_twentyone_month_return']].apply(np.nanmedian)</v>
      </c>
      <c r="F64">
        <v>226</v>
      </c>
      <c r="G64" t="str">
        <f t="shared" si="2"/>
        <v>past_twentyone_month_return_median.name = 'past_twentyone_month_return_median'</v>
      </c>
      <c r="H64">
        <v>227</v>
      </c>
      <c r="I64">
        <v>228</v>
      </c>
      <c r="J64" t="str">
        <f t="shared" si="3"/>
        <v>df = df.join(past_twentyone_month_return_median, on=['year-month'])</v>
      </c>
      <c r="K64" t="str">
        <f t="shared" si="4"/>
        <v>past_twentyone_month_return_sector_median = df.groupby(['year-month', 'industry'])[['past_twentyone_month_return']].apply(np.nanmedian)</v>
      </c>
      <c r="L64" t="str">
        <f t="shared" si="5"/>
        <v>past_twentyone_month_return_sector_median.name = 'past_twentyone_month_return_sector_median'</v>
      </c>
      <c r="M64" t="str">
        <f t="shared" si="6"/>
        <v>df = df.join(past_twentyone_month_return_sector_median, on=['year-month', 'industry'])</v>
      </c>
      <c r="N64" t="str">
        <f t="shared" si="7"/>
        <v>if df.groupby(['year-month'])[['past_twentyone_month_return']].apply(mad).any() == 0:
    past_twentyone_month_return_mad = df.groupby(['year-month'])[['past_twentyone_month_return']].apply(meanad)
else:
    past_twentyone_month_return_mad = df.groupby(['year-month'])[['past_twentyone_month_return']].apply(mad)</v>
      </c>
      <c r="O64" t="str">
        <f t="shared" si="8"/>
        <v>past_twentyone_month_return_mad.name = 'past_twentyone_month_return_mad'</v>
      </c>
      <c r="P64" t="str">
        <f t="shared" si="9"/>
        <v>df = df.join(past_twentyone_month_return_mad, on=['year-month'])</v>
      </c>
      <c r="Q64" t="str">
        <f t="shared" si="10"/>
        <v>if df.groupby(['year-month', 'industry'])[['past_twentyone_month_return']].apply(mad).any() == 0:
    past_twentyone_month_return_sector_mad = df.groupby(['year-month', 'industry'])[['past_twentyone_month_return']].apply(meanad)
else:
    past_twentyone_month_return_sector_mad = df.groupby(['year-month', 'industry'])[['past_twentyone_month_return']].apply(mad)</v>
      </c>
      <c r="R64" t="str">
        <f t="shared" si="11"/>
        <v>past_twentyone_month_return_sector_mad.name = 'past_twentyone_month_return_sector_mad'</v>
      </c>
      <c r="S64" t="str">
        <f t="shared" si="12"/>
        <v>df = df.join(past_twentyone_month_return_sector_mad, on=['year-month', 'industry'])</v>
      </c>
      <c r="T64" t="str">
        <f t="shared" si="13"/>
        <v>df['past_twentyone_month_return_zscore'] = (df['past_twentyone_month_return'] - df['past_twentyone_month_return_median']) / df['past_twentyone_month_return_mad']</v>
      </c>
      <c r="U64" t="str">
        <f t="shared" si="14"/>
        <v>df['past_twentyone_month_return_sector_zscore'] = (df['past_twentyone_month_return'] - df['past_twentyone_month_return_sector_median']) / df['past_twentyone_month_return_sector_mad']</v>
      </c>
    </row>
    <row r="65" spans="1:21" x14ac:dyDescent="0.25">
      <c r="A65" t="s">
        <v>153</v>
      </c>
      <c r="B65">
        <v>63</v>
      </c>
      <c r="C65" t="str">
        <f t="shared" si="0"/>
        <v xml:space="preserve">'past_twentytwo_month_return', </v>
      </c>
      <c r="D65">
        <v>229</v>
      </c>
      <c r="E65" t="str">
        <f t="shared" si="1"/>
        <v>past_twentytwo_month_return_median = df.groupby(['year-month'])[['past_twentytwo_month_return']].apply(np.nanmedian)</v>
      </c>
      <c r="F65">
        <v>230</v>
      </c>
      <c r="G65" t="str">
        <f t="shared" si="2"/>
        <v>past_twentytwo_month_return_median.name = 'past_twentytwo_month_return_median'</v>
      </c>
      <c r="H65">
        <v>231</v>
      </c>
      <c r="I65">
        <v>232</v>
      </c>
      <c r="J65" t="str">
        <f t="shared" si="3"/>
        <v>df = df.join(past_twentytwo_month_return_median, on=['year-month'])</v>
      </c>
      <c r="K65" t="str">
        <f t="shared" si="4"/>
        <v>past_twentytwo_month_return_sector_median = df.groupby(['year-month', 'industry'])[['past_twentytwo_month_return']].apply(np.nanmedian)</v>
      </c>
      <c r="L65" t="str">
        <f t="shared" si="5"/>
        <v>past_twentytwo_month_return_sector_median.name = 'past_twentytwo_month_return_sector_median'</v>
      </c>
      <c r="M65" t="str">
        <f t="shared" si="6"/>
        <v>df = df.join(past_twentytwo_month_return_sector_median, on=['year-month', 'industry'])</v>
      </c>
      <c r="N65" t="str">
        <f t="shared" si="7"/>
        <v>if df.groupby(['year-month'])[['past_twentytwo_month_return']].apply(mad).any() == 0:
    past_twentytwo_month_return_mad = df.groupby(['year-month'])[['past_twentytwo_month_return']].apply(meanad)
else:
    past_twentytwo_month_return_mad = df.groupby(['year-month'])[['past_twentytwo_month_return']].apply(mad)</v>
      </c>
      <c r="O65" t="str">
        <f t="shared" si="8"/>
        <v>past_twentytwo_month_return_mad.name = 'past_twentytwo_month_return_mad'</v>
      </c>
      <c r="P65" t="str">
        <f t="shared" si="9"/>
        <v>df = df.join(past_twentytwo_month_return_mad, on=['year-month'])</v>
      </c>
      <c r="Q65" t="str">
        <f t="shared" si="10"/>
        <v>if df.groupby(['year-month', 'industry'])[['past_twentytwo_month_return']].apply(mad).any() == 0:
    past_twentytwo_month_return_sector_mad = df.groupby(['year-month', 'industry'])[['past_twentytwo_month_return']].apply(meanad)
else:
    past_twentytwo_month_return_sector_mad = df.groupby(['year-month', 'industry'])[['past_twentytwo_month_return']].apply(mad)</v>
      </c>
      <c r="R65" t="str">
        <f t="shared" si="11"/>
        <v>past_twentytwo_month_return_sector_mad.name = 'past_twentytwo_month_return_sector_mad'</v>
      </c>
      <c r="S65" t="str">
        <f t="shared" si="12"/>
        <v>df = df.join(past_twentytwo_month_return_sector_mad, on=['year-month', 'industry'])</v>
      </c>
      <c r="T65" t="str">
        <f t="shared" si="13"/>
        <v>df['past_twentytwo_month_return_zscore'] = (df['past_twentytwo_month_return'] - df['past_twentytwo_month_return_median']) / df['past_twentytwo_month_return_mad']</v>
      </c>
      <c r="U65" t="str">
        <f t="shared" si="14"/>
        <v>df['past_twentytwo_month_return_sector_zscore'] = (df['past_twentytwo_month_return'] - df['past_twentytwo_month_return_sector_median']) / df['past_twentytwo_month_return_sector_mad']</v>
      </c>
    </row>
    <row r="66" spans="1:21" x14ac:dyDescent="0.25">
      <c r="A66" t="s">
        <v>141</v>
      </c>
      <c r="B66">
        <v>64</v>
      </c>
      <c r="C66" t="str">
        <f t="shared" si="0"/>
        <v xml:space="preserve">'past_twentythree_month_return', </v>
      </c>
      <c r="D66">
        <v>233</v>
      </c>
      <c r="E66" t="str">
        <f t="shared" si="1"/>
        <v>past_twentythree_month_return_median = df.groupby(['year-month'])[['past_twentythree_month_return']].apply(np.nanmedian)</v>
      </c>
      <c r="F66">
        <v>234</v>
      </c>
      <c r="G66" t="str">
        <f t="shared" si="2"/>
        <v>past_twentythree_month_return_median.name = 'past_twentythree_month_return_median'</v>
      </c>
      <c r="H66">
        <v>235</v>
      </c>
      <c r="I66">
        <v>236</v>
      </c>
      <c r="J66" t="str">
        <f t="shared" si="3"/>
        <v>df = df.join(past_twentythree_month_return_median, on=['year-month'])</v>
      </c>
      <c r="K66" t="str">
        <f t="shared" si="4"/>
        <v>past_twentythree_month_return_sector_median = df.groupby(['year-month', 'industry'])[['past_twentythree_month_return']].apply(np.nanmedian)</v>
      </c>
      <c r="L66" t="str">
        <f t="shared" si="5"/>
        <v>past_twentythree_month_return_sector_median.name = 'past_twentythree_month_return_sector_median'</v>
      </c>
      <c r="M66" t="str">
        <f t="shared" si="6"/>
        <v>df = df.join(past_twentythree_month_return_sector_median, on=['year-month', 'industry'])</v>
      </c>
      <c r="N66" t="str">
        <f t="shared" si="7"/>
        <v>if df.groupby(['year-month'])[['past_twentythree_month_return']].apply(mad).any() == 0:
    past_twentythree_month_return_mad = df.groupby(['year-month'])[['past_twentythree_month_return']].apply(meanad)
else:
    past_twentythree_month_return_mad = df.groupby(['year-month'])[['past_twentythree_month_return']].apply(mad)</v>
      </c>
      <c r="O66" t="str">
        <f t="shared" si="8"/>
        <v>past_twentythree_month_return_mad.name = 'past_twentythree_month_return_mad'</v>
      </c>
      <c r="P66" t="str">
        <f t="shared" si="9"/>
        <v>df = df.join(past_twentythree_month_return_mad, on=['year-month'])</v>
      </c>
      <c r="Q66" t="str">
        <f t="shared" si="10"/>
        <v>if df.groupby(['year-month', 'industry'])[['past_twentythree_month_return']].apply(mad).any() == 0:
    past_twentythree_month_return_sector_mad = df.groupby(['year-month', 'industry'])[['past_twentythree_month_return']].apply(meanad)
else:
    past_twentythree_month_return_sector_mad = df.groupby(['year-month', 'industry'])[['past_twentythree_month_return']].apply(mad)</v>
      </c>
      <c r="R66" t="str">
        <f t="shared" si="11"/>
        <v>past_twentythree_month_return_sector_mad.name = 'past_twentythree_month_return_sector_mad'</v>
      </c>
      <c r="S66" t="str">
        <f t="shared" si="12"/>
        <v>df = df.join(past_twentythree_month_return_sector_mad, on=['year-month', 'industry'])</v>
      </c>
      <c r="T66" t="str">
        <f t="shared" si="13"/>
        <v>df['past_twentythree_month_return_zscore'] = (df['past_twentythree_month_return'] - df['past_twentythree_month_return_median']) / df['past_twentythree_month_return_mad']</v>
      </c>
      <c r="U66" t="str">
        <f t="shared" si="14"/>
        <v>df['past_twentythree_month_return_sector_zscore'] = (df['past_twentythree_month_return'] - df['past_twentythree_month_return_sector_median']) / df['past_twentythree_month_return_sector_mad']</v>
      </c>
    </row>
    <row r="67" spans="1:21" x14ac:dyDescent="0.25">
      <c r="A67" t="s">
        <v>128</v>
      </c>
      <c r="B67">
        <v>65</v>
      </c>
      <c r="C67" t="str">
        <f t="shared" ref="C67:C130" si="15">CONCATENATE("'",A67,"', ")</f>
        <v xml:space="preserve">'past_twentyfour_month_return', </v>
      </c>
      <c r="D67">
        <v>237</v>
      </c>
      <c r="E67" t="str">
        <f t="shared" si="1"/>
        <v>past_twentyfour_month_return_median = df.groupby(['year-month'])[['past_twentyfour_month_return']].apply(np.nanmedian)</v>
      </c>
      <c r="F67">
        <v>238</v>
      </c>
      <c r="G67" t="str">
        <f t="shared" si="2"/>
        <v>past_twentyfour_month_return_median.name = 'past_twentyfour_month_return_median'</v>
      </c>
      <c r="H67">
        <v>239</v>
      </c>
      <c r="I67">
        <v>240</v>
      </c>
      <c r="J67" t="str">
        <f t="shared" si="3"/>
        <v>df = df.join(past_twentyfour_month_return_median, on=['year-month'])</v>
      </c>
      <c r="K67" t="str">
        <f t="shared" si="4"/>
        <v>past_twentyfour_month_return_sector_median = df.groupby(['year-month', 'industry'])[['past_twentyfour_month_return']].apply(np.nanmedian)</v>
      </c>
      <c r="L67" t="str">
        <f t="shared" si="5"/>
        <v>past_twentyfour_month_return_sector_median.name = 'past_twentyfour_month_return_sector_median'</v>
      </c>
      <c r="M67" t="str">
        <f t="shared" si="6"/>
        <v>df = df.join(past_twentyfour_month_return_sector_median, on=['year-month', 'industry'])</v>
      </c>
      <c r="N67" t="str">
        <f t="shared" si="7"/>
        <v>if df.groupby(['year-month'])[['past_twentyfour_month_return']].apply(mad).any() == 0:
    past_twentyfour_month_return_mad = df.groupby(['year-month'])[['past_twentyfour_month_return']].apply(meanad)
else:
    past_twentyfour_month_return_mad = df.groupby(['year-month'])[['past_twentyfour_month_return']].apply(mad)</v>
      </c>
      <c r="O67" t="str">
        <f t="shared" si="8"/>
        <v>past_twentyfour_month_return_mad.name = 'past_twentyfour_month_return_mad'</v>
      </c>
      <c r="P67" t="str">
        <f t="shared" si="9"/>
        <v>df = df.join(past_twentyfour_month_return_mad, on=['year-month'])</v>
      </c>
      <c r="Q67" t="str">
        <f t="shared" si="10"/>
        <v>if df.groupby(['year-month', 'industry'])[['past_twentyfour_month_return']].apply(mad).any() == 0:
    past_twentyfour_month_return_sector_mad = df.groupby(['year-month', 'industry'])[['past_twentyfour_month_return']].apply(meanad)
else:
    past_twentyfour_month_return_sector_mad = df.groupby(['year-month', 'industry'])[['past_twentyfour_month_return']].apply(mad)</v>
      </c>
      <c r="R67" t="str">
        <f t="shared" si="11"/>
        <v>past_twentyfour_month_return_sector_mad.name = 'past_twentyfour_month_return_sector_mad'</v>
      </c>
      <c r="S67" t="str">
        <f t="shared" si="12"/>
        <v>df = df.join(past_twentyfour_month_return_sector_mad, on=['year-month', 'industry'])</v>
      </c>
      <c r="T67" t="str">
        <f t="shared" si="13"/>
        <v>df['past_twentyfour_month_return_zscore'] = (df['past_twentyfour_month_return'] - df['past_twentyfour_month_return_median']) / df['past_twentyfour_month_return_mad']</v>
      </c>
      <c r="U67" t="str">
        <f t="shared" si="14"/>
        <v>df['past_twentyfour_month_return_sector_zscore'] = (df['past_twentyfour_month_return'] - df['past_twentyfour_month_return_sector_median']) / df['past_twentyfour_month_return_sector_mad']</v>
      </c>
    </row>
    <row r="68" spans="1:21" x14ac:dyDescent="0.25">
      <c r="A68" t="s">
        <v>125</v>
      </c>
      <c r="B68">
        <v>66</v>
      </c>
      <c r="C68" t="str">
        <f t="shared" si="15"/>
        <v xml:space="preserve">'past_twentyfive_month_return', </v>
      </c>
      <c r="D68">
        <v>241</v>
      </c>
      <c r="E68" t="str">
        <f t="shared" si="1"/>
        <v>past_twentyfive_month_return_median = df.groupby(['year-month'])[['past_twentyfive_month_return']].apply(np.nanmedian)</v>
      </c>
      <c r="F68">
        <v>242</v>
      </c>
      <c r="G68" t="str">
        <f t="shared" si="2"/>
        <v>past_twentyfive_month_return_median.name = 'past_twentyfive_month_return_median'</v>
      </c>
      <c r="H68">
        <v>243</v>
      </c>
      <c r="I68">
        <v>244</v>
      </c>
      <c r="J68" t="str">
        <f t="shared" si="3"/>
        <v>df = df.join(past_twentyfive_month_return_median, on=['year-month'])</v>
      </c>
      <c r="K68" t="str">
        <f t="shared" si="4"/>
        <v>past_twentyfive_month_return_sector_median = df.groupby(['year-month', 'industry'])[['past_twentyfive_month_return']].apply(np.nanmedian)</v>
      </c>
      <c r="L68" t="str">
        <f t="shared" si="5"/>
        <v>past_twentyfive_month_return_sector_median.name = 'past_twentyfive_month_return_sector_median'</v>
      </c>
      <c r="M68" t="str">
        <f t="shared" si="6"/>
        <v>df = df.join(past_twentyfive_month_return_sector_median, on=['year-month', 'industry'])</v>
      </c>
      <c r="N68" t="str">
        <f t="shared" si="7"/>
        <v>if df.groupby(['year-month'])[['past_twentyfive_month_return']].apply(mad).any() == 0:
    past_twentyfive_month_return_mad = df.groupby(['year-month'])[['past_twentyfive_month_return']].apply(meanad)
else:
    past_twentyfive_month_return_mad = df.groupby(['year-month'])[['past_twentyfive_month_return']].apply(mad)</v>
      </c>
      <c r="O68" t="str">
        <f t="shared" si="8"/>
        <v>past_twentyfive_month_return_mad.name = 'past_twentyfive_month_return_mad'</v>
      </c>
      <c r="P68" t="str">
        <f t="shared" si="9"/>
        <v>df = df.join(past_twentyfive_month_return_mad, on=['year-month'])</v>
      </c>
      <c r="Q68" t="str">
        <f t="shared" si="10"/>
        <v>if df.groupby(['year-month', 'industry'])[['past_twentyfive_month_return']].apply(mad).any() == 0:
    past_twentyfive_month_return_sector_mad = df.groupby(['year-month', 'industry'])[['past_twentyfive_month_return']].apply(meanad)
else:
    past_twentyfive_month_return_sector_mad = df.groupby(['year-month', 'industry'])[['past_twentyfive_month_return']].apply(mad)</v>
      </c>
      <c r="R68" t="str">
        <f t="shared" si="11"/>
        <v>past_twentyfive_month_return_sector_mad.name = 'past_twentyfive_month_return_sector_mad'</v>
      </c>
      <c r="S68" t="str">
        <f t="shared" si="12"/>
        <v>df = df.join(past_twentyfive_month_return_sector_mad, on=['year-month', 'industry'])</v>
      </c>
      <c r="T68" t="str">
        <f t="shared" si="13"/>
        <v>df['past_twentyfive_month_return_zscore'] = (df['past_twentyfive_month_return'] - df['past_twentyfive_month_return_median']) / df['past_twentyfive_month_return_mad']</v>
      </c>
      <c r="U68" t="str">
        <f t="shared" si="14"/>
        <v>df['past_twentyfive_month_return_sector_zscore'] = (df['past_twentyfive_month_return'] - df['past_twentyfive_month_return_sector_median']) / df['past_twentyfive_month_return_sector_mad']</v>
      </c>
    </row>
    <row r="69" spans="1:21" x14ac:dyDescent="0.25">
      <c r="A69" t="s">
        <v>116</v>
      </c>
      <c r="B69">
        <v>67</v>
      </c>
      <c r="C69" t="str">
        <f t="shared" si="15"/>
        <v xml:space="preserve">'past_twentysix_month_return', </v>
      </c>
      <c r="D69">
        <v>245</v>
      </c>
      <c r="E69" t="str">
        <f t="shared" si="1"/>
        <v>past_twentysix_month_return_median = df.groupby(['year-month'])[['past_twentysix_month_return']].apply(np.nanmedian)</v>
      </c>
      <c r="F69">
        <v>246</v>
      </c>
      <c r="G69" t="str">
        <f t="shared" si="2"/>
        <v>past_twentysix_month_return_median.name = 'past_twentysix_month_return_median'</v>
      </c>
      <c r="H69">
        <v>247</v>
      </c>
      <c r="I69">
        <v>248</v>
      </c>
      <c r="J69" t="str">
        <f t="shared" si="3"/>
        <v>df = df.join(past_twentysix_month_return_median, on=['year-month'])</v>
      </c>
      <c r="K69" t="str">
        <f t="shared" si="4"/>
        <v>past_twentysix_month_return_sector_median = df.groupby(['year-month', 'industry'])[['past_twentysix_month_return']].apply(np.nanmedian)</v>
      </c>
      <c r="L69" t="str">
        <f t="shared" si="5"/>
        <v>past_twentysix_month_return_sector_median.name = 'past_twentysix_month_return_sector_median'</v>
      </c>
      <c r="M69" t="str">
        <f t="shared" si="6"/>
        <v>df = df.join(past_twentysix_month_return_sector_median, on=['year-month', 'industry'])</v>
      </c>
      <c r="N69" t="str">
        <f t="shared" si="7"/>
        <v>if df.groupby(['year-month'])[['past_twentysix_month_return']].apply(mad).any() == 0:
    past_twentysix_month_return_mad = df.groupby(['year-month'])[['past_twentysix_month_return']].apply(meanad)
else:
    past_twentysix_month_return_mad = df.groupby(['year-month'])[['past_twentysix_month_return']].apply(mad)</v>
      </c>
      <c r="O69" t="str">
        <f t="shared" si="8"/>
        <v>past_twentysix_month_return_mad.name = 'past_twentysix_month_return_mad'</v>
      </c>
      <c r="P69" t="str">
        <f t="shared" si="9"/>
        <v>df = df.join(past_twentysix_month_return_mad, on=['year-month'])</v>
      </c>
      <c r="Q69" t="str">
        <f t="shared" si="10"/>
        <v>if df.groupby(['year-month', 'industry'])[['past_twentysix_month_return']].apply(mad).any() == 0:
    past_twentysix_month_return_sector_mad = df.groupby(['year-month', 'industry'])[['past_twentysix_month_return']].apply(meanad)
else:
    past_twentysix_month_return_sector_mad = df.groupby(['year-month', 'industry'])[['past_twentysix_month_return']].apply(mad)</v>
      </c>
      <c r="R69" t="str">
        <f t="shared" si="11"/>
        <v>past_twentysix_month_return_sector_mad.name = 'past_twentysix_month_return_sector_mad'</v>
      </c>
      <c r="S69" t="str">
        <f t="shared" si="12"/>
        <v>df = df.join(past_twentysix_month_return_sector_mad, on=['year-month', 'industry'])</v>
      </c>
      <c r="T69" t="str">
        <f t="shared" si="13"/>
        <v>df['past_twentysix_month_return_zscore'] = (df['past_twentysix_month_return'] - df['past_twentysix_month_return_median']) / df['past_twentysix_month_return_mad']</v>
      </c>
      <c r="U69" t="str">
        <f t="shared" si="14"/>
        <v>df['past_twentysix_month_return_sector_zscore'] = (df['past_twentysix_month_return'] - df['past_twentysix_month_return_sector_median']) / df['past_twentysix_month_return_sector_mad']</v>
      </c>
    </row>
    <row r="70" spans="1:21" x14ac:dyDescent="0.25">
      <c r="A70" t="s">
        <v>105</v>
      </c>
      <c r="B70">
        <v>68</v>
      </c>
      <c r="C70" t="str">
        <f t="shared" si="15"/>
        <v xml:space="preserve">'past_twentyseven_month_return', </v>
      </c>
      <c r="D70">
        <v>249</v>
      </c>
      <c r="E70" t="str">
        <f t="shared" si="1"/>
        <v>past_twentyseven_month_return_median = df.groupby(['year-month'])[['past_twentyseven_month_return']].apply(np.nanmedian)</v>
      </c>
      <c r="F70">
        <v>250</v>
      </c>
      <c r="G70" t="str">
        <f t="shared" si="2"/>
        <v>past_twentyseven_month_return_median.name = 'past_twentyseven_month_return_median'</v>
      </c>
      <c r="H70">
        <v>251</v>
      </c>
      <c r="I70">
        <v>252</v>
      </c>
      <c r="J70" t="str">
        <f t="shared" si="3"/>
        <v>df = df.join(past_twentyseven_month_return_median, on=['year-month'])</v>
      </c>
      <c r="K70" t="str">
        <f t="shared" si="4"/>
        <v>past_twentyseven_month_return_sector_median = df.groupby(['year-month', 'industry'])[['past_twentyseven_month_return']].apply(np.nanmedian)</v>
      </c>
      <c r="L70" t="str">
        <f t="shared" si="5"/>
        <v>past_twentyseven_month_return_sector_median.name = 'past_twentyseven_month_return_sector_median'</v>
      </c>
      <c r="M70" t="str">
        <f t="shared" si="6"/>
        <v>df = df.join(past_twentyseven_month_return_sector_median, on=['year-month', 'industry'])</v>
      </c>
      <c r="N70" t="str">
        <f t="shared" si="7"/>
        <v>if df.groupby(['year-month'])[['past_twentyseven_month_return']].apply(mad).any() == 0:
    past_twentyseven_month_return_mad = df.groupby(['year-month'])[['past_twentyseven_month_return']].apply(meanad)
else:
    past_twentyseven_month_return_mad = df.groupby(['year-month'])[['past_twentyseven_month_return']].apply(mad)</v>
      </c>
      <c r="O70" t="str">
        <f t="shared" si="8"/>
        <v>past_twentyseven_month_return_mad.name = 'past_twentyseven_month_return_mad'</v>
      </c>
      <c r="P70" t="str">
        <f t="shared" si="9"/>
        <v>df = df.join(past_twentyseven_month_return_mad, on=['year-month'])</v>
      </c>
      <c r="Q70" t="str">
        <f t="shared" si="10"/>
        <v>if df.groupby(['year-month', 'industry'])[['past_twentyseven_month_return']].apply(mad).any() == 0:
    past_twentyseven_month_return_sector_mad = df.groupby(['year-month', 'industry'])[['past_twentyseven_month_return']].apply(meanad)
else:
    past_twentyseven_month_return_sector_mad = df.groupby(['year-month', 'industry'])[['past_twentyseven_month_return']].apply(mad)</v>
      </c>
      <c r="R70" t="str">
        <f t="shared" si="11"/>
        <v>past_twentyseven_month_return_sector_mad.name = 'past_twentyseven_month_return_sector_mad'</v>
      </c>
      <c r="S70" t="str">
        <f t="shared" si="12"/>
        <v>df = df.join(past_twentyseven_month_return_sector_mad, on=['year-month', 'industry'])</v>
      </c>
      <c r="T70" t="str">
        <f t="shared" si="13"/>
        <v>df['past_twentyseven_month_return_zscore'] = (df['past_twentyseven_month_return'] - df['past_twentyseven_month_return_median']) / df['past_twentyseven_month_return_mad']</v>
      </c>
      <c r="U70" t="str">
        <f t="shared" si="14"/>
        <v>df['past_twentyseven_month_return_sector_zscore'] = (df['past_twentyseven_month_return'] - df['past_twentyseven_month_return_sector_median']) / df['past_twentyseven_month_return_sector_mad']</v>
      </c>
    </row>
    <row r="71" spans="1:21" x14ac:dyDescent="0.25">
      <c r="A71" t="s">
        <v>93</v>
      </c>
      <c r="B71">
        <v>69</v>
      </c>
      <c r="C71" t="str">
        <f t="shared" si="15"/>
        <v xml:space="preserve">'past_twentyeight_month_return', </v>
      </c>
      <c r="D71">
        <v>253</v>
      </c>
      <c r="E71" t="str">
        <f t="shared" si="1"/>
        <v>past_twentyeight_month_return_median = df.groupby(['year-month'])[['past_twentyeight_month_return']].apply(np.nanmedian)</v>
      </c>
      <c r="F71">
        <v>254</v>
      </c>
      <c r="G71" t="str">
        <f t="shared" si="2"/>
        <v>past_twentyeight_month_return_median.name = 'past_twentyeight_month_return_median'</v>
      </c>
      <c r="H71">
        <v>255</v>
      </c>
      <c r="I71">
        <v>256</v>
      </c>
      <c r="J71" t="str">
        <f t="shared" si="3"/>
        <v>df = df.join(past_twentyeight_month_return_median, on=['year-month'])</v>
      </c>
      <c r="K71" t="str">
        <f t="shared" si="4"/>
        <v>past_twentyeight_month_return_sector_median = df.groupby(['year-month', 'industry'])[['past_twentyeight_month_return']].apply(np.nanmedian)</v>
      </c>
      <c r="L71" t="str">
        <f t="shared" si="5"/>
        <v>past_twentyeight_month_return_sector_median.name = 'past_twentyeight_month_return_sector_median'</v>
      </c>
      <c r="M71" t="str">
        <f t="shared" si="6"/>
        <v>df = df.join(past_twentyeight_month_return_sector_median, on=['year-month', 'industry'])</v>
      </c>
      <c r="N71" t="str">
        <f t="shared" si="7"/>
        <v>if df.groupby(['year-month'])[['past_twentyeight_month_return']].apply(mad).any() == 0:
    past_twentyeight_month_return_mad = df.groupby(['year-month'])[['past_twentyeight_month_return']].apply(meanad)
else:
    past_twentyeight_month_return_mad = df.groupby(['year-month'])[['past_twentyeight_month_return']].apply(mad)</v>
      </c>
      <c r="O71" t="str">
        <f t="shared" si="8"/>
        <v>past_twentyeight_month_return_mad.name = 'past_twentyeight_month_return_mad'</v>
      </c>
      <c r="P71" t="str">
        <f t="shared" si="9"/>
        <v>df = df.join(past_twentyeight_month_return_mad, on=['year-month'])</v>
      </c>
      <c r="Q71" t="str">
        <f t="shared" si="10"/>
        <v>if df.groupby(['year-month', 'industry'])[['past_twentyeight_month_return']].apply(mad).any() == 0:
    past_twentyeight_month_return_sector_mad = df.groupby(['year-month', 'industry'])[['past_twentyeight_month_return']].apply(meanad)
else:
    past_twentyeight_month_return_sector_mad = df.groupby(['year-month', 'industry'])[['past_twentyeight_month_return']].apply(mad)</v>
      </c>
      <c r="R71" t="str">
        <f t="shared" si="11"/>
        <v>past_twentyeight_month_return_sector_mad.name = 'past_twentyeight_month_return_sector_mad'</v>
      </c>
      <c r="S71" t="str">
        <f t="shared" si="12"/>
        <v>df = df.join(past_twentyeight_month_return_sector_mad, on=['year-month', 'industry'])</v>
      </c>
      <c r="T71" t="str">
        <f t="shared" si="13"/>
        <v>df['past_twentyeight_month_return_zscore'] = (df['past_twentyeight_month_return'] - df['past_twentyeight_month_return_median']) / df['past_twentyeight_month_return_mad']</v>
      </c>
      <c r="U71" t="str">
        <f t="shared" si="14"/>
        <v>df['past_twentyeight_month_return_sector_zscore'] = (df['past_twentyeight_month_return'] - df['past_twentyeight_month_return_sector_median']) / df['past_twentyeight_month_return_sector_mad']</v>
      </c>
    </row>
    <row r="72" spans="1:21" x14ac:dyDescent="0.25">
      <c r="A72" t="s">
        <v>86</v>
      </c>
      <c r="B72">
        <v>70</v>
      </c>
      <c r="C72" t="str">
        <f t="shared" si="15"/>
        <v xml:space="preserve">'past_twentynine_month_return', </v>
      </c>
      <c r="D72">
        <v>257</v>
      </c>
      <c r="E72" t="str">
        <f t="shared" si="1"/>
        <v>past_twentynine_month_return_median = df.groupby(['year-month'])[['past_twentynine_month_return']].apply(np.nanmedian)</v>
      </c>
      <c r="F72">
        <v>258</v>
      </c>
      <c r="G72" t="str">
        <f t="shared" si="2"/>
        <v>past_twentynine_month_return_median.name = 'past_twentynine_month_return_median'</v>
      </c>
      <c r="H72">
        <v>259</v>
      </c>
      <c r="I72">
        <v>260</v>
      </c>
      <c r="J72" t="str">
        <f t="shared" si="3"/>
        <v>df = df.join(past_twentynine_month_return_median, on=['year-month'])</v>
      </c>
      <c r="K72" t="str">
        <f t="shared" si="4"/>
        <v>past_twentynine_month_return_sector_median = df.groupby(['year-month', 'industry'])[['past_twentynine_month_return']].apply(np.nanmedian)</v>
      </c>
      <c r="L72" t="str">
        <f t="shared" si="5"/>
        <v>past_twentynine_month_return_sector_median.name = 'past_twentynine_month_return_sector_median'</v>
      </c>
      <c r="M72" t="str">
        <f t="shared" si="6"/>
        <v>df = df.join(past_twentynine_month_return_sector_median, on=['year-month', 'industry'])</v>
      </c>
      <c r="N72" t="str">
        <f t="shared" si="7"/>
        <v>if df.groupby(['year-month'])[['past_twentynine_month_return']].apply(mad).any() == 0:
    past_twentynine_month_return_mad = df.groupby(['year-month'])[['past_twentynine_month_return']].apply(meanad)
else:
    past_twentynine_month_return_mad = df.groupby(['year-month'])[['past_twentynine_month_return']].apply(mad)</v>
      </c>
      <c r="O72" t="str">
        <f t="shared" si="8"/>
        <v>past_twentynine_month_return_mad.name = 'past_twentynine_month_return_mad'</v>
      </c>
      <c r="P72" t="str">
        <f t="shared" si="9"/>
        <v>df = df.join(past_twentynine_month_return_mad, on=['year-month'])</v>
      </c>
      <c r="Q72" t="str">
        <f t="shared" si="10"/>
        <v>if df.groupby(['year-month', 'industry'])[['past_twentynine_month_return']].apply(mad).any() == 0:
    past_twentynine_month_return_sector_mad = df.groupby(['year-month', 'industry'])[['past_twentynine_month_return']].apply(meanad)
else:
    past_twentynine_month_return_sector_mad = df.groupby(['year-month', 'industry'])[['past_twentynine_month_return']].apply(mad)</v>
      </c>
      <c r="R72" t="str">
        <f t="shared" si="11"/>
        <v>past_twentynine_month_return_sector_mad.name = 'past_twentynine_month_return_sector_mad'</v>
      </c>
      <c r="S72" t="str">
        <f t="shared" si="12"/>
        <v>df = df.join(past_twentynine_month_return_sector_mad, on=['year-month', 'industry'])</v>
      </c>
      <c r="T72" t="str">
        <f t="shared" si="13"/>
        <v>df['past_twentynine_month_return_zscore'] = (df['past_twentynine_month_return'] - df['past_twentynine_month_return_median']) / df['past_twentynine_month_return_mad']</v>
      </c>
      <c r="U72" t="str">
        <f t="shared" si="14"/>
        <v>df['past_twentynine_month_return_sector_zscore'] = (df['past_twentynine_month_return'] - df['past_twentynine_month_return_sector_median']) / df['past_twentynine_month_return_sector_mad']</v>
      </c>
    </row>
    <row r="73" spans="1:21" x14ac:dyDescent="0.25">
      <c r="A73" t="s">
        <v>79</v>
      </c>
      <c r="B73">
        <v>71</v>
      </c>
      <c r="C73" t="str">
        <f t="shared" si="15"/>
        <v xml:space="preserve">'past_thirty_month_return', </v>
      </c>
      <c r="D73">
        <v>261</v>
      </c>
      <c r="E73" t="str">
        <f t="shared" ref="E73:E136" si="16">CONCATENATE(A73,"_median = df.groupby(['year-month'])[['",A73,"']].apply(np.nanmedian)")</f>
        <v>past_thirty_month_return_median = df.groupby(['year-month'])[['past_thirty_month_return']].apply(np.nanmedian)</v>
      </c>
      <c r="F73">
        <v>262</v>
      </c>
      <c r="G73" t="str">
        <f t="shared" ref="G73:G136" si="17">CONCATENATE(A73,"_median.name = '", A73,"_median'")</f>
        <v>past_thirty_month_return_median.name = 'past_thirty_month_return_median'</v>
      </c>
      <c r="H73">
        <v>263</v>
      </c>
      <c r="I73">
        <v>264</v>
      </c>
      <c r="J73" t="str">
        <f t="shared" ref="J73:J136" si="18">CONCATENATE("df = df.join(",A73,"_median, on=['year-month'])")</f>
        <v>df = df.join(past_thirty_month_return_median, on=['year-month'])</v>
      </c>
      <c r="K73" t="str">
        <f t="shared" ref="K73:K136" si="19">CONCATENATE(A73,"_sector_median = df.groupby(['year-month', 'industry'])[['",A73,"']].apply(np.nanmedian)")</f>
        <v>past_thirty_month_return_sector_median = df.groupby(['year-month', 'industry'])[['past_thirty_month_return']].apply(np.nanmedian)</v>
      </c>
      <c r="L73" t="str">
        <f t="shared" ref="L73:L136" si="20">CONCATENATE(A73,"_sector_median.name = '", A73,"_sector_median'")</f>
        <v>past_thirty_month_return_sector_median.name = 'past_thirty_month_return_sector_median'</v>
      </c>
      <c r="M73" t="str">
        <f t="shared" ref="M73:M136" si="21">CONCATENATE("df = df.join(",A73,"_sector_median, on=['year-month', 'industry'])")</f>
        <v>df = df.join(past_thirty_month_return_sector_median, on=['year-month', 'industry'])</v>
      </c>
      <c r="N73" t="str">
        <f t="shared" ref="N73:N136" si="22">CONCATENATE("if df.groupby(['year-month'])[['",A73,"']].apply(mad).any() == 0:
    ",A73,"_mad = df.groupby(['year-month'])[['",A73,"']].apply(meanad)
else:
    ",A73,"_mad = df.groupby(['year-month'])[['",A73,"']].apply(mad)")</f>
        <v>if df.groupby(['year-month'])[['past_thirty_month_return']].apply(mad).any() == 0:
    past_thirty_month_return_mad = df.groupby(['year-month'])[['past_thirty_month_return']].apply(meanad)
else:
    past_thirty_month_return_mad = df.groupby(['year-month'])[['past_thirty_month_return']].apply(mad)</v>
      </c>
      <c r="O73" t="str">
        <f t="shared" ref="O73:O136" si="23">CONCATENATE(A73,"_mad.name = '", A73,"_mad'")</f>
        <v>past_thirty_month_return_mad.name = 'past_thirty_month_return_mad'</v>
      </c>
      <c r="P73" t="str">
        <f t="shared" ref="P73:P136" si="24">CONCATENATE("df = df.join(",A73,"_mad, on=['year-month'])")</f>
        <v>df = df.join(past_thirty_month_return_mad, on=['year-month'])</v>
      </c>
      <c r="Q73" t="str">
        <f t="shared" ref="Q73:Q136" si="25">CONCATENATE("if df.groupby(['year-month', 'industry'])[['",A73,"']].apply(mad).any() == 0:
    ",A73,"_sector_mad = df.groupby(['year-month', 'industry'])[['",A73,"']].apply(meanad)
else:
    ",A73,"_sector_mad = df.groupby(['year-month', 'industry'])[['",A73,"']].apply(mad)")</f>
        <v>if df.groupby(['year-month', 'industry'])[['past_thirty_month_return']].apply(mad).any() == 0:
    past_thirty_month_return_sector_mad = df.groupby(['year-month', 'industry'])[['past_thirty_month_return']].apply(meanad)
else:
    past_thirty_month_return_sector_mad = df.groupby(['year-month', 'industry'])[['past_thirty_month_return']].apply(mad)</v>
      </c>
      <c r="R73" t="str">
        <f t="shared" ref="R73:R136" si="26">CONCATENATE(A73,"_sector_mad.name = '", A73,"_sector_mad'")</f>
        <v>past_thirty_month_return_sector_mad.name = 'past_thirty_month_return_sector_mad'</v>
      </c>
      <c r="S73" t="str">
        <f t="shared" ref="S73:S136" si="27">CONCATENATE("df = df.join(",A73,"_sector_mad, on=['year-month', 'industry'])")</f>
        <v>df = df.join(past_thirty_month_return_sector_mad, on=['year-month', 'industry'])</v>
      </c>
      <c r="T73" t="str">
        <f t="shared" ref="T73:T136" si="28">CONCATENATE("df['", A73,"_zscore'] = (df['",A73, "'] - df['", A73,"_median']) / df['",A73,"_mad']")</f>
        <v>df['past_thirty_month_return_zscore'] = (df['past_thirty_month_return'] - df['past_thirty_month_return_median']) / df['past_thirty_month_return_mad']</v>
      </c>
      <c r="U73" t="str">
        <f t="shared" ref="U73:U136" si="29">CONCATENATE("df['", A73,"_sector_zscore'] = (df['",A73, "'] - df['", A73,"_sector_median']) / df['",A73,"_sector_mad']")</f>
        <v>df['past_thirty_month_return_sector_zscore'] = (df['past_thirty_month_return'] - df['past_thirty_month_return_sector_median']) / df['past_thirty_month_return_sector_mad']</v>
      </c>
    </row>
    <row r="74" spans="1:21" x14ac:dyDescent="0.25">
      <c r="A74" t="s">
        <v>73</v>
      </c>
      <c r="B74">
        <v>72</v>
      </c>
      <c r="C74" t="str">
        <f t="shared" si="15"/>
        <v xml:space="preserve">'past_thirtyone_month_return', </v>
      </c>
      <c r="D74">
        <v>265</v>
      </c>
      <c r="E74" t="str">
        <f t="shared" si="16"/>
        <v>past_thirtyone_month_return_median = df.groupby(['year-month'])[['past_thirtyone_month_return']].apply(np.nanmedian)</v>
      </c>
      <c r="F74">
        <v>266</v>
      </c>
      <c r="G74" t="str">
        <f t="shared" si="17"/>
        <v>past_thirtyone_month_return_median.name = 'past_thirtyone_month_return_median'</v>
      </c>
      <c r="H74">
        <v>267</v>
      </c>
      <c r="I74">
        <v>268</v>
      </c>
      <c r="J74" t="str">
        <f t="shared" si="18"/>
        <v>df = df.join(past_thirtyone_month_return_median, on=['year-month'])</v>
      </c>
      <c r="K74" t="str">
        <f t="shared" si="19"/>
        <v>past_thirtyone_month_return_sector_median = df.groupby(['year-month', 'industry'])[['past_thirtyone_month_return']].apply(np.nanmedian)</v>
      </c>
      <c r="L74" t="str">
        <f t="shared" si="20"/>
        <v>past_thirtyone_month_return_sector_median.name = 'past_thirtyone_month_return_sector_median'</v>
      </c>
      <c r="M74" t="str">
        <f t="shared" si="21"/>
        <v>df = df.join(past_thirtyone_month_return_sector_median, on=['year-month', 'industry'])</v>
      </c>
      <c r="N74" t="str">
        <f t="shared" si="22"/>
        <v>if df.groupby(['year-month'])[['past_thirtyone_month_return']].apply(mad).any() == 0:
    past_thirtyone_month_return_mad = df.groupby(['year-month'])[['past_thirtyone_month_return']].apply(meanad)
else:
    past_thirtyone_month_return_mad = df.groupby(['year-month'])[['past_thirtyone_month_return']].apply(mad)</v>
      </c>
      <c r="O74" t="str">
        <f t="shared" si="23"/>
        <v>past_thirtyone_month_return_mad.name = 'past_thirtyone_month_return_mad'</v>
      </c>
      <c r="P74" t="str">
        <f t="shared" si="24"/>
        <v>df = df.join(past_thirtyone_month_return_mad, on=['year-month'])</v>
      </c>
      <c r="Q74" t="str">
        <f t="shared" si="25"/>
        <v>if df.groupby(['year-month', 'industry'])[['past_thirtyone_month_return']].apply(mad).any() == 0:
    past_thirtyone_month_return_sector_mad = df.groupby(['year-month', 'industry'])[['past_thirtyone_month_return']].apply(meanad)
else:
    past_thirtyone_month_return_sector_mad = df.groupby(['year-month', 'industry'])[['past_thirtyone_month_return']].apply(mad)</v>
      </c>
      <c r="R74" t="str">
        <f t="shared" si="26"/>
        <v>past_thirtyone_month_return_sector_mad.name = 'past_thirtyone_month_return_sector_mad'</v>
      </c>
      <c r="S74" t="str">
        <f t="shared" si="27"/>
        <v>df = df.join(past_thirtyone_month_return_sector_mad, on=['year-month', 'industry'])</v>
      </c>
      <c r="T74" t="str">
        <f t="shared" si="28"/>
        <v>df['past_thirtyone_month_return_zscore'] = (df['past_thirtyone_month_return'] - df['past_thirtyone_month_return_median']) / df['past_thirtyone_month_return_mad']</v>
      </c>
      <c r="U74" t="str">
        <f t="shared" si="29"/>
        <v>df['past_thirtyone_month_return_sector_zscore'] = (df['past_thirtyone_month_return'] - df['past_thirtyone_month_return_sector_median']) / df['past_thirtyone_month_return_sector_mad']</v>
      </c>
    </row>
    <row r="75" spans="1:21" x14ac:dyDescent="0.25">
      <c r="A75" t="s">
        <v>65</v>
      </c>
      <c r="B75">
        <v>73</v>
      </c>
      <c r="C75" t="str">
        <f t="shared" si="15"/>
        <v xml:space="preserve">'past_thirtytwo_month_return', </v>
      </c>
      <c r="D75">
        <v>269</v>
      </c>
      <c r="E75" t="str">
        <f t="shared" si="16"/>
        <v>past_thirtytwo_month_return_median = df.groupby(['year-month'])[['past_thirtytwo_month_return']].apply(np.nanmedian)</v>
      </c>
      <c r="F75">
        <v>270</v>
      </c>
      <c r="G75" t="str">
        <f t="shared" si="17"/>
        <v>past_thirtytwo_month_return_median.name = 'past_thirtytwo_month_return_median'</v>
      </c>
      <c r="H75">
        <v>271</v>
      </c>
      <c r="I75">
        <v>272</v>
      </c>
      <c r="J75" t="str">
        <f t="shared" si="18"/>
        <v>df = df.join(past_thirtytwo_month_return_median, on=['year-month'])</v>
      </c>
      <c r="K75" t="str">
        <f t="shared" si="19"/>
        <v>past_thirtytwo_month_return_sector_median = df.groupby(['year-month', 'industry'])[['past_thirtytwo_month_return']].apply(np.nanmedian)</v>
      </c>
      <c r="L75" t="str">
        <f t="shared" si="20"/>
        <v>past_thirtytwo_month_return_sector_median.name = 'past_thirtytwo_month_return_sector_median'</v>
      </c>
      <c r="M75" t="str">
        <f t="shared" si="21"/>
        <v>df = df.join(past_thirtytwo_month_return_sector_median, on=['year-month', 'industry'])</v>
      </c>
      <c r="N75" t="str">
        <f t="shared" si="22"/>
        <v>if df.groupby(['year-month'])[['past_thirtytwo_month_return']].apply(mad).any() == 0:
    past_thirtytwo_month_return_mad = df.groupby(['year-month'])[['past_thirtytwo_month_return']].apply(meanad)
else:
    past_thirtytwo_month_return_mad = df.groupby(['year-month'])[['past_thirtytwo_month_return']].apply(mad)</v>
      </c>
      <c r="O75" t="str">
        <f t="shared" si="23"/>
        <v>past_thirtytwo_month_return_mad.name = 'past_thirtytwo_month_return_mad'</v>
      </c>
      <c r="P75" t="str">
        <f t="shared" si="24"/>
        <v>df = df.join(past_thirtytwo_month_return_mad, on=['year-month'])</v>
      </c>
      <c r="Q75" t="str">
        <f t="shared" si="25"/>
        <v>if df.groupby(['year-month', 'industry'])[['past_thirtytwo_month_return']].apply(mad).any() == 0:
    past_thirtytwo_month_return_sector_mad = df.groupby(['year-month', 'industry'])[['past_thirtytwo_month_return']].apply(meanad)
else:
    past_thirtytwo_month_return_sector_mad = df.groupby(['year-month', 'industry'])[['past_thirtytwo_month_return']].apply(mad)</v>
      </c>
      <c r="R75" t="str">
        <f t="shared" si="26"/>
        <v>past_thirtytwo_month_return_sector_mad.name = 'past_thirtytwo_month_return_sector_mad'</v>
      </c>
      <c r="S75" t="str">
        <f t="shared" si="27"/>
        <v>df = df.join(past_thirtytwo_month_return_sector_mad, on=['year-month', 'industry'])</v>
      </c>
      <c r="T75" t="str">
        <f t="shared" si="28"/>
        <v>df['past_thirtytwo_month_return_zscore'] = (df['past_thirtytwo_month_return'] - df['past_thirtytwo_month_return_median']) / df['past_thirtytwo_month_return_mad']</v>
      </c>
      <c r="U75" t="str">
        <f t="shared" si="29"/>
        <v>df['past_thirtytwo_month_return_sector_zscore'] = (df['past_thirtytwo_month_return'] - df['past_thirtytwo_month_return_sector_median']) / df['past_thirtytwo_month_return_sector_mad']</v>
      </c>
    </row>
    <row r="76" spans="1:21" x14ac:dyDescent="0.25">
      <c r="A76" t="s">
        <v>52</v>
      </c>
      <c r="B76">
        <v>74</v>
      </c>
      <c r="C76" t="str">
        <f t="shared" si="15"/>
        <v xml:space="preserve">'past_thirtythree_month_return', </v>
      </c>
      <c r="D76">
        <v>273</v>
      </c>
      <c r="E76" t="str">
        <f t="shared" si="16"/>
        <v>past_thirtythree_month_return_median = df.groupby(['year-month'])[['past_thirtythree_month_return']].apply(np.nanmedian)</v>
      </c>
      <c r="F76">
        <v>274</v>
      </c>
      <c r="G76" t="str">
        <f t="shared" si="17"/>
        <v>past_thirtythree_month_return_median.name = 'past_thirtythree_month_return_median'</v>
      </c>
      <c r="H76">
        <v>275</v>
      </c>
      <c r="I76">
        <v>276</v>
      </c>
      <c r="J76" t="str">
        <f t="shared" si="18"/>
        <v>df = df.join(past_thirtythree_month_return_median, on=['year-month'])</v>
      </c>
      <c r="K76" t="str">
        <f t="shared" si="19"/>
        <v>past_thirtythree_month_return_sector_median = df.groupby(['year-month', 'industry'])[['past_thirtythree_month_return']].apply(np.nanmedian)</v>
      </c>
      <c r="L76" t="str">
        <f t="shared" si="20"/>
        <v>past_thirtythree_month_return_sector_median.name = 'past_thirtythree_month_return_sector_median'</v>
      </c>
      <c r="M76" t="str">
        <f t="shared" si="21"/>
        <v>df = df.join(past_thirtythree_month_return_sector_median, on=['year-month', 'industry'])</v>
      </c>
      <c r="N76" t="str">
        <f t="shared" si="22"/>
        <v>if df.groupby(['year-month'])[['past_thirtythree_month_return']].apply(mad).any() == 0:
    past_thirtythree_month_return_mad = df.groupby(['year-month'])[['past_thirtythree_month_return']].apply(meanad)
else:
    past_thirtythree_month_return_mad = df.groupby(['year-month'])[['past_thirtythree_month_return']].apply(mad)</v>
      </c>
      <c r="O76" t="str">
        <f t="shared" si="23"/>
        <v>past_thirtythree_month_return_mad.name = 'past_thirtythree_month_return_mad'</v>
      </c>
      <c r="P76" t="str">
        <f t="shared" si="24"/>
        <v>df = df.join(past_thirtythree_month_return_mad, on=['year-month'])</v>
      </c>
      <c r="Q76" t="str">
        <f t="shared" si="25"/>
        <v>if df.groupby(['year-month', 'industry'])[['past_thirtythree_month_return']].apply(mad).any() == 0:
    past_thirtythree_month_return_sector_mad = df.groupby(['year-month', 'industry'])[['past_thirtythree_month_return']].apply(meanad)
else:
    past_thirtythree_month_return_sector_mad = df.groupby(['year-month', 'industry'])[['past_thirtythree_month_return']].apply(mad)</v>
      </c>
      <c r="R76" t="str">
        <f t="shared" si="26"/>
        <v>past_thirtythree_month_return_sector_mad.name = 'past_thirtythree_month_return_sector_mad'</v>
      </c>
      <c r="S76" t="str">
        <f t="shared" si="27"/>
        <v>df = df.join(past_thirtythree_month_return_sector_mad, on=['year-month', 'industry'])</v>
      </c>
      <c r="T76" t="str">
        <f t="shared" si="28"/>
        <v>df['past_thirtythree_month_return_zscore'] = (df['past_thirtythree_month_return'] - df['past_thirtythree_month_return_median']) / df['past_thirtythree_month_return_mad']</v>
      </c>
      <c r="U76" t="str">
        <f t="shared" si="29"/>
        <v>df['past_thirtythree_month_return_sector_zscore'] = (df['past_thirtythree_month_return'] - df['past_thirtythree_month_return_sector_median']) / df['past_thirtythree_month_return_sector_mad']</v>
      </c>
    </row>
    <row r="77" spans="1:21" x14ac:dyDescent="0.25">
      <c r="A77" t="s">
        <v>42</v>
      </c>
      <c r="B77">
        <v>75</v>
      </c>
      <c r="C77" t="str">
        <f t="shared" si="15"/>
        <v xml:space="preserve">'past_thirtyfour_month_return', </v>
      </c>
      <c r="D77">
        <v>277</v>
      </c>
      <c r="E77" t="str">
        <f t="shared" si="16"/>
        <v>past_thirtyfour_month_return_median = df.groupby(['year-month'])[['past_thirtyfour_month_return']].apply(np.nanmedian)</v>
      </c>
      <c r="F77">
        <v>278</v>
      </c>
      <c r="G77" t="str">
        <f t="shared" si="17"/>
        <v>past_thirtyfour_month_return_median.name = 'past_thirtyfour_month_return_median'</v>
      </c>
      <c r="H77">
        <v>279</v>
      </c>
      <c r="I77">
        <v>280</v>
      </c>
      <c r="J77" t="str">
        <f t="shared" si="18"/>
        <v>df = df.join(past_thirtyfour_month_return_median, on=['year-month'])</v>
      </c>
      <c r="K77" t="str">
        <f t="shared" si="19"/>
        <v>past_thirtyfour_month_return_sector_median = df.groupby(['year-month', 'industry'])[['past_thirtyfour_month_return']].apply(np.nanmedian)</v>
      </c>
      <c r="L77" t="str">
        <f t="shared" si="20"/>
        <v>past_thirtyfour_month_return_sector_median.name = 'past_thirtyfour_month_return_sector_median'</v>
      </c>
      <c r="M77" t="str">
        <f t="shared" si="21"/>
        <v>df = df.join(past_thirtyfour_month_return_sector_median, on=['year-month', 'industry'])</v>
      </c>
      <c r="N77" t="str">
        <f t="shared" si="22"/>
        <v>if df.groupby(['year-month'])[['past_thirtyfour_month_return']].apply(mad).any() == 0:
    past_thirtyfour_month_return_mad = df.groupby(['year-month'])[['past_thirtyfour_month_return']].apply(meanad)
else:
    past_thirtyfour_month_return_mad = df.groupby(['year-month'])[['past_thirtyfour_month_return']].apply(mad)</v>
      </c>
      <c r="O77" t="str">
        <f t="shared" si="23"/>
        <v>past_thirtyfour_month_return_mad.name = 'past_thirtyfour_month_return_mad'</v>
      </c>
      <c r="P77" t="str">
        <f t="shared" si="24"/>
        <v>df = df.join(past_thirtyfour_month_return_mad, on=['year-month'])</v>
      </c>
      <c r="Q77" t="str">
        <f t="shared" si="25"/>
        <v>if df.groupby(['year-month', 'industry'])[['past_thirtyfour_month_return']].apply(mad).any() == 0:
    past_thirtyfour_month_return_sector_mad = df.groupby(['year-month', 'industry'])[['past_thirtyfour_month_return']].apply(meanad)
else:
    past_thirtyfour_month_return_sector_mad = df.groupby(['year-month', 'industry'])[['past_thirtyfour_month_return']].apply(mad)</v>
      </c>
      <c r="R77" t="str">
        <f t="shared" si="26"/>
        <v>past_thirtyfour_month_return_sector_mad.name = 'past_thirtyfour_month_return_sector_mad'</v>
      </c>
      <c r="S77" t="str">
        <f t="shared" si="27"/>
        <v>df = df.join(past_thirtyfour_month_return_sector_mad, on=['year-month', 'industry'])</v>
      </c>
      <c r="T77" t="str">
        <f t="shared" si="28"/>
        <v>df['past_thirtyfour_month_return_zscore'] = (df['past_thirtyfour_month_return'] - df['past_thirtyfour_month_return_median']) / df['past_thirtyfour_month_return_mad']</v>
      </c>
      <c r="U77" t="str">
        <f t="shared" si="29"/>
        <v>df['past_thirtyfour_month_return_sector_zscore'] = (df['past_thirtyfour_month_return'] - df['past_thirtyfour_month_return_sector_median']) / df['past_thirtyfour_month_return_sector_mad']</v>
      </c>
    </row>
    <row r="78" spans="1:21" x14ac:dyDescent="0.25">
      <c r="A78" t="s">
        <v>36</v>
      </c>
      <c r="B78">
        <v>76</v>
      </c>
      <c r="C78" t="str">
        <f t="shared" si="15"/>
        <v xml:space="preserve">'past_thirtyfive_month_return', </v>
      </c>
      <c r="D78">
        <v>281</v>
      </c>
      <c r="E78" t="str">
        <f t="shared" si="16"/>
        <v>past_thirtyfive_month_return_median = df.groupby(['year-month'])[['past_thirtyfive_month_return']].apply(np.nanmedian)</v>
      </c>
      <c r="F78">
        <v>282</v>
      </c>
      <c r="G78" t="str">
        <f t="shared" si="17"/>
        <v>past_thirtyfive_month_return_median.name = 'past_thirtyfive_month_return_median'</v>
      </c>
      <c r="H78">
        <v>283</v>
      </c>
      <c r="I78">
        <v>284</v>
      </c>
      <c r="J78" t="str">
        <f t="shared" si="18"/>
        <v>df = df.join(past_thirtyfive_month_return_median, on=['year-month'])</v>
      </c>
      <c r="K78" t="str">
        <f t="shared" si="19"/>
        <v>past_thirtyfive_month_return_sector_median = df.groupby(['year-month', 'industry'])[['past_thirtyfive_month_return']].apply(np.nanmedian)</v>
      </c>
      <c r="L78" t="str">
        <f t="shared" si="20"/>
        <v>past_thirtyfive_month_return_sector_median.name = 'past_thirtyfive_month_return_sector_median'</v>
      </c>
      <c r="M78" t="str">
        <f t="shared" si="21"/>
        <v>df = df.join(past_thirtyfive_month_return_sector_median, on=['year-month', 'industry'])</v>
      </c>
      <c r="N78" t="str">
        <f t="shared" si="22"/>
        <v>if df.groupby(['year-month'])[['past_thirtyfive_month_return']].apply(mad).any() == 0:
    past_thirtyfive_month_return_mad = df.groupby(['year-month'])[['past_thirtyfive_month_return']].apply(meanad)
else:
    past_thirtyfive_month_return_mad = df.groupby(['year-month'])[['past_thirtyfive_month_return']].apply(mad)</v>
      </c>
      <c r="O78" t="str">
        <f t="shared" si="23"/>
        <v>past_thirtyfive_month_return_mad.name = 'past_thirtyfive_month_return_mad'</v>
      </c>
      <c r="P78" t="str">
        <f t="shared" si="24"/>
        <v>df = df.join(past_thirtyfive_month_return_mad, on=['year-month'])</v>
      </c>
      <c r="Q78" t="str">
        <f t="shared" si="25"/>
        <v>if df.groupby(['year-month', 'industry'])[['past_thirtyfive_month_return']].apply(mad).any() == 0:
    past_thirtyfive_month_return_sector_mad = df.groupby(['year-month', 'industry'])[['past_thirtyfive_month_return']].apply(meanad)
else:
    past_thirtyfive_month_return_sector_mad = df.groupby(['year-month', 'industry'])[['past_thirtyfive_month_return']].apply(mad)</v>
      </c>
      <c r="R78" t="str">
        <f t="shared" si="26"/>
        <v>past_thirtyfive_month_return_sector_mad.name = 'past_thirtyfive_month_return_sector_mad'</v>
      </c>
      <c r="S78" t="str">
        <f t="shared" si="27"/>
        <v>df = df.join(past_thirtyfive_month_return_sector_mad, on=['year-month', 'industry'])</v>
      </c>
      <c r="T78" t="str">
        <f t="shared" si="28"/>
        <v>df['past_thirtyfive_month_return_zscore'] = (df['past_thirtyfive_month_return'] - df['past_thirtyfive_month_return_median']) / df['past_thirtyfive_month_return_mad']</v>
      </c>
      <c r="U78" t="str">
        <f t="shared" si="29"/>
        <v>df['past_thirtyfive_month_return_sector_zscore'] = (df['past_thirtyfive_month_return'] - df['past_thirtyfive_month_return_sector_median']) / df['past_thirtyfive_month_return_sector_mad']</v>
      </c>
    </row>
    <row r="79" spans="1:21" x14ac:dyDescent="0.25">
      <c r="A79" t="s">
        <v>29</v>
      </c>
      <c r="B79">
        <v>77</v>
      </c>
      <c r="C79" t="str">
        <f t="shared" si="15"/>
        <v xml:space="preserve">'past_thirtysix_month_return', </v>
      </c>
      <c r="D79">
        <v>285</v>
      </c>
      <c r="E79" t="str">
        <f t="shared" si="16"/>
        <v>past_thirtysix_month_return_median = df.groupby(['year-month'])[['past_thirtysix_month_return']].apply(np.nanmedian)</v>
      </c>
      <c r="F79">
        <v>286</v>
      </c>
      <c r="G79" t="str">
        <f t="shared" si="17"/>
        <v>past_thirtysix_month_return_median.name = 'past_thirtysix_month_return_median'</v>
      </c>
      <c r="H79">
        <v>287</v>
      </c>
      <c r="I79">
        <v>288</v>
      </c>
      <c r="J79" t="str">
        <f t="shared" si="18"/>
        <v>df = df.join(past_thirtysix_month_return_median, on=['year-month'])</v>
      </c>
      <c r="K79" t="str">
        <f t="shared" si="19"/>
        <v>past_thirtysix_month_return_sector_median = df.groupby(['year-month', 'industry'])[['past_thirtysix_month_return']].apply(np.nanmedian)</v>
      </c>
      <c r="L79" t="str">
        <f t="shared" si="20"/>
        <v>past_thirtysix_month_return_sector_median.name = 'past_thirtysix_month_return_sector_median'</v>
      </c>
      <c r="M79" t="str">
        <f t="shared" si="21"/>
        <v>df = df.join(past_thirtysix_month_return_sector_median, on=['year-month', 'industry'])</v>
      </c>
      <c r="N79" t="str">
        <f t="shared" si="22"/>
        <v>if df.groupby(['year-month'])[['past_thirtysix_month_return']].apply(mad).any() == 0:
    past_thirtysix_month_return_mad = df.groupby(['year-month'])[['past_thirtysix_month_return']].apply(meanad)
else:
    past_thirtysix_month_return_mad = df.groupby(['year-month'])[['past_thirtysix_month_return']].apply(mad)</v>
      </c>
      <c r="O79" t="str">
        <f t="shared" si="23"/>
        <v>past_thirtysix_month_return_mad.name = 'past_thirtysix_month_return_mad'</v>
      </c>
      <c r="P79" t="str">
        <f t="shared" si="24"/>
        <v>df = df.join(past_thirtysix_month_return_mad, on=['year-month'])</v>
      </c>
      <c r="Q79" t="str">
        <f t="shared" si="25"/>
        <v>if df.groupby(['year-month', 'industry'])[['past_thirtysix_month_return']].apply(mad).any() == 0:
    past_thirtysix_month_return_sector_mad = df.groupby(['year-month', 'industry'])[['past_thirtysix_month_return']].apply(meanad)
else:
    past_thirtysix_month_return_sector_mad = df.groupby(['year-month', 'industry'])[['past_thirtysix_month_return']].apply(mad)</v>
      </c>
      <c r="R79" t="str">
        <f t="shared" si="26"/>
        <v>past_thirtysix_month_return_sector_mad.name = 'past_thirtysix_month_return_sector_mad'</v>
      </c>
      <c r="S79" t="str">
        <f t="shared" si="27"/>
        <v>df = df.join(past_thirtysix_month_return_sector_mad, on=['year-month', 'industry'])</v>
      </c>
      <c r="T79" t="str">
        <f t="shared" si="28"/>
        <v>df['past_thirtysix_month_return_zscore'] = (df['past_thirtysix_month_return'] - df['past_thirtysix_month_return_median']) / df['past_thirtysix_month_return_mad']</v>
      </c>
      <c r="U79" t="str">
        <f t="shared" si="29"/>
        <v>df['past_thirtysix_month_return_sector_zscore'] = (df['past_thirtysix_month_return'] - df['past_thirtysix_month_return_sector_median']) / df['past_thirtysix_month_return_sector_mad']</v>
      </c>
    </row>
    <row r="80" spans="1:21" x14ac:dyDescent="0.25">
      <c r="A80" t="s">
        <v>447</v>
      </c>
      <c r="B80">
        <v>78</v>
      </c>
      <c r="C80" t="str">
        <f t="shared" si="15"/>
        <v xml:space="preserve">'accrual', </v>
      </c>
      <c r="D80">
        <v>289</v>
      </c>
      <c r="E80" t="str">
        <f t="shared" si="16"/>
        <v>accrual_median = df.groupby(['year-month'])[['accrual']].apply(np.nanmedian)</v>
      </c>
      <c r="F80">
        <v>290</v>
      </c>
      <c r="G80" t="str">
        <f t="shared" si="17"/>
        <v>accrual_median.name = 'accrual_median'</v>
      </c>
      <c r="H80">
        <v>291</v>
      </c>
      <c r="I80">
        <v>292</v>
      </c>
      <c r="J80" t="str">
        <f t="shared" si="18"/>
        <v>df = df.join(accrual_median, on=['year-month'])</v>
      </c>
      <c r="K80" t="str">
        <f t="shared" si="19"/>
        <v>accrual_sector_median = df.groupby(['year-month', 'industry'])[['accrual']].apply(np.nanmedian)</v>
      </c>
      <c r="L80" t="str">
        <f t="shared" si="20"/>
        <v>accrual_sector_median.name = 'accrual_sector_median'</v>
      </c>
      <c r="M80" t="str">
        <f t="shared" si="21"/>
        <v>df = df.join(accrual_sector_median, on=['year-month', 'industry'])</v>
      </c>
      <c r="N80" t="str">
        <f t="shared" si="22"/>
        <v>if df.groupby(['year-month'])[['accrual']].apply(mad).any() == 0:
    accrual_mad = df.groupby(['year-month'])[['accrual']].apply(meanad)
else:
    accrual_mad = df.groupby(['year-month'])[['accrual']].apply(mad)</v>
      </c>
      <c r="O80" t="str">
        <f t="shared" si="23"/>
        <v>accrual_mad.name = 'accrual_mad'</v>
      </c>
      <c r="P80" t="str">
        <f t="shared" si="24"/>
        <v>df = df.join(accrual_mad, on=['year-month'])</v>
      </c>
      <c r="Q80" t="str">
        <f t="shared" si="25"/>
        <v>if df.groupby(['year-month', 'industry'])[['accrual']].apply(mad).any() == 0:
    accrual_sector_mad = df.groupby(['year-month', 'industry'])[['accrual']].apply(meanad)
else:
    accrual_sector_mad = df.groupby(['year-month', 'industry'])[['accrual']].apply(mad)</v>
      </c>
      <c r="R80" t="str">
        <f t="shared" si="26"/>
        <v>accrual_sector_mad.name = 'accrual_sector_mad'</v>
      </c>
      <c r="S80" t="str">
        <f t="shared" si="27"/>
        <v>df = df.join(accrual_sector_mad, on=['year-month', 'industry'])</v>
      </c>
      <c r="T80" t="str">
        <f t="shared" si="28"/>
        <v>df['accrual_zscore'] = (df['accrual'] - df['accrual_median']) / df['accrual_mad']</v>
      </c>
      <c r="U80" t="str">
        <f t="shared" si="29"/>
        <v>df['accrual_sector_zscore'] = (df['accrual'] - df['accrual_sector_median']) / df['accrual_sector_mad']</v>
      </c>
    </row>
    <row r="81" spans="1:21" x14ac:dyDescent="0.25">
      <c r="A81" t="s">
        <v>406</v>
      </c>
      <c r="B81">
        <v>79</v>
      </c>
      <c r="C81" t="str">
        <f t="shared" si="15"/>
        <v xml:space="preserve">'adv_sale', </v>
      </c>
      <c r="D81">
        <v>293</v>
      </c>
      <c r="E81" t="str">
        <f t="shared" si="16"/>
        <v>adv_sale_median = df.groupby(['year-month'])[['adv_sale']].apply(np.nanmedian)</v>
      </c>
      <c r="F81">
        <v>294</v>
      </c>
      <c r="G81" t="str">
        <f t="shared" si="17"/>
        <v>adv_sale_median.name = 'adv_sale_median'</v>
      </c>
      <c r="H81">
        <v>295</v>
      </c>
      <c r="I81">
        <v>296</v>
      </c>
      <c r="J81" t="str">
        <f t="shared" si="18"/>
        <v>df = df.join(adv_sale_median, on=['year-month'])</v>
      </c>
      <c r="K81" t="str">
        <f t="shared" si="19"/>
        <v>adv_sale_sector_median = df.groupby(['year-month', 'industry'])[['adv_sale']].apply(np.nanmedian)</v>
      </c>
      <c r="L81" t="str">
        <f t="shared" si="20"/>
        <v>adv_sale_sector_median.name = 'adv_sale_sector_median'</v>
      </c>
      <c r="M81" t="str">
        <f t="shared" si="21"/>
        <v>df = df.join(adv_sale_sector_median, on=['year-month', 'industry'])</v>
      </c>
      <c r="N81" t="str">
        <f t="shared" si="22"/>
        <v>if df.groupby(['year-month'])[['adv_sale']].apply(mad).any() == 0:
    adv_sale_mad = df.groupby(['year-month'])[['adv_sale']].apply(meanad)
else:
    adv_sale_mad = df.groupby(['year-month'])[['adv_sale']].apply(mad)</v>
      </c>
      <c r="O81" t="str">
        <f t="shared" si="23"/>
        <v>adv_sale_mad.name = 'adv_sale_mad'</v>
      </c>
      <c r="P81" t="str">
        <f t="shared" si="24"/>
        <v>df = df.join(adv_sale_mad, on=['year-month'])</v>
      </c>
      <c r="Q81" t="str">
        <f t="shared" si="25"/>
        <v>if df.groupby(['year-month', 'industry'])[['adv_sale']].apply(mad).any() == 0:
    adv_sale_sector_mad = df.groupby(['year-month', 'industry'])[['adv_sale']].apply(meanad)
else:
    adv_sale_sector_mad = df.groupby(['year-month', 'industry'])[['adv_sale']].apply(mad)</v>
      </c>
      <c r="R81" t="str">
        <f t="shared" si="26"/>
        <v>adv_sale_sector_mad.name = 'adv_sale_sector_mad'</v>
      </c>
      <c r="S81" t="str">
        <f t="shared" si="27"/>
        <v>df = df.join(adv_sale_sector_mad, on=['year-month', 'industry'])</v>
      </c>
      <c r="T81" t="str">
        <f t="shared" si="28"/>
        <v>df['adv_sale_zscore'] = (df['adv_sale'] - df['adv_sale_median']) / df['adv_sale_mad']</v>
      </c>
      <c r="U81" t="str">
        <f t="shared" si="29"/>
        <v>df['adv_sale_sector_zscore'] = (df['adv_sale'] - df['adv_sale_sector_median']) / df['adv_sale_sector_mad']</v>
      </c>
    </row>
    <row r="82" spans="1:21" x14ac:dyDescent="0.25">
      <c r="A82" t="s">
        <v>443</v>
      </c>
      <c r="B82">
        <v>80</v>
      </c>
      <c r="C82" t="str">
        <f t="shared" si="15"/>
        <v xml:space="preserve">'aftret_eq', </v>
      </c>
      <c r="D82">
        <v>297</v>
      </c>
      <c r="E82" t="str">
        <f t="shared" si="16"/>
        <v>aftret_eq_median = df.groupby(['year-month'])[['aftret_eq']].apply(np.nanmedian)</v>
      </c>
      <c r="F82">
        <v>298</v>
      </c>
      <c r="G82" t="str">
        <f t="shared" si="17"/>
        <v>aftret_eq_median.name = 'aftret_eq_median'</v>
      </c>
      <c r="H82">
        <v>299</v>
      </c>
      <c r="I82">
        <v>300</v>
      </c>
      <c r="J82" t="str">
        <f t="shared" si="18"/>
        <v>df = df.join(aftret_eq_median, on=['year-month'])</v>
      </c>
      <c r="K82" t="str">
        <f t="shared" si="19"/>
        <v>aftret_eq_sector_median = df.groupby(['year-month', 'industry'])[['aftret_eq']].apply(np.nanmedian)</v>
      </c>
      <c r="L82" t="str">
        <f t="shared" si="20"/>
        <v>aftret_eq_sector_median.name = 'aftret_eq_sector_median'</v>
      </c>
      <c r="M82" t="str">
        <f t="shared" si="21"/>
        <v>df = df.join(aftret_eq_sector_median, on=['year-month', 'industry'])</v>
      </c>
      <c r="N82" t="str">
        <f t="shared" si="22"/>
        <v>if df.groupby(['year-month'])[['aftret_eq']].apply(mad).any() == 0:
    aftret_eq_mad = df.groupby(['year-month'])[['aftret_eq']].apply(meanad)
else:
    aftret_eq_mad = df.groupby(['year-month'])[['aftret_eq']].apply(mad)</v>
      </c>
      <c r="O82" t="str">
        <f t="shared" si="23"/>
        <v>aftret_eq_mad.name = 'aftret_eq_mad'</v>
      </c>
      <c r="P82" t="str">
        <f t="shared" si="24"/>
        <v>df = df.join(aftret_eq_mad, on=['year-month'])</v>
      </c>
      <c r="Q82" t="str">
        <f t="shared" si="25"/>
        <v>if df.groupby(['year-month', 'industry'])[['aftret_eq']].apply(mad).any() == 0:
    aftret_eq_sector_mad = df.groupby(['year-month', 'industry'])[['aftret_eq']].apply(meanad)
else:
    aftret_eq_sector_mad = df.groupby(['year-month', 'industry'])[['aftret_eq']].apply(mad)</v>
      </c>
      <c r="R82" t="str">
        <f t="shared" si="26"/>
        <v>aftret_eq_sector_mad.name = 'aftret_eq_sector_mad'</v>
      </c>
      <c r="S82" t="str">
        <f t="shared" si="27"/>
        <v>df = df.join(aftret_eq_sector_mad, on=['year-month', 'industry'])</v>
      </c>
      <c r="T82" t="str">
        <f t="shared" si="28"/>
        <v>df['aftret_eq_zscore'] = (df['aftret_eq'] - df['aftret_eq_median']) / df['aftret_eq_mad']</v>
      </c>
      <c r="U82" t="str">
        <f t="shared" si="29"/>
        <v>df['aftret_eq_sector_zscore'] = (df['aftret_eq'] - df['aftret_eq_sector_median']) / df['aftret_eq_sector_mad']</v>
      </c>
    </row>
    <row r="83" spans="1:21" x14ac:dyDescent="0.25">
      <c r="A83" t="s">
        <v>445</v>
      </c>
      <c r="B83">
        <v>81</v>
      </c>
      <c r="C83" t="str">
        <f t="shared" si="15"/>
        <v xml:space="preserve">'aftret_equity', </v>
      </c>
      <c r="D83">
        <v>301</v>
      </c>
      <c r="E83" t="str">
        <f t="shared" si="16"/>
        <v>aftret_equity_median = df.groupby(['year-month'])[['aftret_equity']].apply(np.nanmedian)</v>
      </c>
      <c r="F83">
        <v>302</v>
      </c>
      <c r="G83" t="str">
        <f t="shared" si="17"/>
        <v>aftret_equity_median.name = 'aftret_equity_median'</v>
      </c>
      <c r="H83">
        <v>303</v>
      </c>
      <c r="I83">
        <v>304</v>
      </c>
      <c r="J83" t="str">
        <f t="shared" si="18"/>
        <v>df = df.join(aftret_equity_median, on=['year-month'])</v>
      </c>
      <c r="K83" t="str">
        <f t="shared" si="19"/>
        <v>aftret_equity_sector_median = df.groupby(['year-month', 'industry'])[['aftret_equity']].apply(np.nanmedian)</v>
      </c>
      <c r="L83" t="str">
        <f t="shared" si="20"/>
        <v>aftret_equity_sector_median.name = 'aftret_equity_sector_median'</v>
      </c>
      <c r="M83" t="str">
        <f t="shared" si="21"/>
        <v>df = df.join(aftret_equity_sector_median, on=['year-month', 'industry'])</v>
      </c>
      <c r="N83" t="str">
        <f t="shared" si="22"/>
        <v>if df.groupby(['year-month'])[['aftret_equity']].apply(mad).any() == 0:
    aftret_equity_mad = df.groupby(['year-month'])[['aftret_equity']].apply(meanad)
else:
    aftret_equity_mad = df.groupby(['year-month'])[['aftret_equity']].apply(mad)</v>
      </c>
      <c r="O83" t="str">
        <f t="shared" si="23"/>
        <v>aftret_equity_mad.name = 'aftret_equity_mad'</v>
      </c>
      <c r="P83" t="str">
        <f t="shared" si="24"/>
        <v>df = df.join(aftret_equity_mad, on=['year-month'])</v>
      </c>
      <c r="Q83" t="str">
        <f t="shared" si="25"/>
        <v>if df.groupby(['year-month', 'industry'])[['aftret_equity']].apply(mad).any() == 0:
    aftret_equity_sector_mad = df.groupby(['year-month', 'industry'])[['aftret_equity']].apply(meanad)
else:
    aftret_equity_sector_mad = df.groupby(['year-month', 'industry'])[['aftret_equity']].apply(mad)</v>
      </c>
      <c r="R83" t="str">
        <f t="shared" si="26"/>
        <v>aftret_equity_sector_mad.name = 'aftret_equity_sector_mad'</v>
      </c>
      <c r="S83" t="str">
        <f t="shared" si="27"/>
        <v>df = df.join(aftret_equity_sector_mad, on=['year-month', 'industry'])</v>
      </c>
      <c r="T83" t="str">
        <f t="shared" si="28"/>
        <v>df['aftret_equity_zscore'] = (df['aftret_equity'] - df['aftret_equity_median']) / df['aftret_equity_mad']</v>
      </c>
      <c r="U83" t="str">
        <f t="shared" si="29"/>
        <v>df['aftret_equity_sector_zscore'] = (df['aftret_equity'] - df['aftret_equity_sector_median']) / df['aftret_equity_sector_mad']</v>
      </c>
    </row>
    <row r="84" spans="1:21" x14ac:dyDescent="0.25">
      <c r="A84" t="s">
        <v>427</v>
      </c>
      <c r="B84">
        <v>82</v>
      </c>
      <c r="C84" t="str">
        <f t="shared" si="15"/>
        <v xml:space="preserve">'aftret_invcapx', </v>
      </c>
      <c r="D84">
        <v>305</v>
      </c>
      <c r="E84" t="str">
        <f t="shared" si="16"/>
        <v>aftret_invcapx_median = df.groupby(['year-month'])[['aftret_invcapx']].apply(np.nanmedian)</v>
      </c>
      <c r="F84">
        <v>306</v>
      </c>
      <c r="G84" t="str">
        <f t="shared" si="17"/>
        <v>aftret_invcapx_median.name = 'aftret_invcapx_median'</v>
      </c>
      <c r="H84">
        <v>307</v>
      </c>
      <c r="I84">
        <v>308</v>
      </c>
      <c r="J84" t="str">
        <f t="shared" si="18"/>
        <v>df = df.join(aftret_invcapx_median, on=['year-month'])</v>
      </c>
      <c r="K84" t="str">
        <f t="shared" si="19"/>
        <v>aftret_invcapx_sector_median = df.groupby(['year-month', 'industry'])[['aftret_invcapx']].apply(np.nanmedian)</v>
      </c>
      <c r="L84" t="str">
        <f t="shared" si="20"/>
        <v>aftret_invcapx_sector_median.name = 'aftret_invcapx_sector_median'</v>
      </c>
      <c r="M84" t="str">
        <f t="shared" si="21"/>
        <v>df = df.join(aftret_invcapx_sector_median, on=['year-month', 'industry'])</v>
      </c>
      <c r="N84" t="str">
        <f t="shared" si="22"/>
        <v>if df.groupby(['year-month'])[['aftret_invcapx']].apply(mad).any() == 0:
    aftret_invcapx_mad = df.groupby(['year-month'])[['aftret_invcapx']].apply(meanad)
else:
    aftret_invcapx_mad = df.groupby(['year-month'])[['aftret_invcapx']].apply(mad)</v>
      </c>
      <c r="O84" t="str">
        <f t="shared" si="23"/>
        <v>aftret_invcapx_mad.name = 'aftret_invcapx_mad'</v>
      </c>
      <c r="P84" t="str">
        <f t="shared" si="24"/>
        <v>df = df.join(aftret_invcapx_mad, on=['year-month'])</v>
      </c>
      <c r="Q84" t="str">
        <f t="shared" si="25"/>
        <v>if df.groupby(['year-month', 'industry'])[['aftret_invcapx']].apply(mad).any() == 0:
    aftret_invcapx_sector_mad = df.groupby(['year-month', 'industry'])[['aftret_invcapx']].apply(meanad)
else:
    aftret_invcapx_sector_mad = df.groupby(['year-month', 'industry'])[['aftret_invcapx']].apply(mad)</v>
      </c>
      <c r="R84" t="str">
        <f t="shared" si="26"/>
        <v>aftret_invcapx_sector_mad.name = 'aftret_invcapx_sector_mad'</v>
      </c>
      <c r="S84" t="str">
        <f t="shared" si="27"/>
        <v>df = df.join(aftret_invcapx_sector_mad, on=['year-month', 'industry'])</v>
      </c>
      <c r="T84" t="str">
        <f t="shared" si="28"/>
        <v>df['aftret_invcapx_zscore'] = (df['aftret_invcapx'] - df['aftret_invcapx_median']) / df['aftret_invcapx_mad']</v>
      </c>
      <c r="U84" t="str">
        <f t="shared" si="29"/>
        <v>df['aftret_invcapx_sector_zscore'] = (df['aftret_invcapx'] - df['aftret_invcapx_sector_median']) / df['aftret_invcapx_sector_mad']</v>
      </c>
    </row>
    <row r="85" spans="1:21" x14ac:dyDescent="0.25">
      <c r="A85" t="s">
        <v>412</v>
      </c>
      <c r="B85">
        <v>83</v>
      </c>
      <c r="C85" t="str">
        <f t="shared" si="15"/>
        <v xml:space="preserve">'at_turn', </v>
      </c>
      <c r="D85">
        <v>309</v>
      </c>
      <c r="E85" t="str">
        <f t="shared" si="16"/>
        <v>at_turn_median = df.groupby(['year-month'])[['at_turn']].apply(np.nanmedian)</v>
      </c>
      <c r="F85">
        <v>310</v>
      </c>
      <c r="G85" t="str">
        <f t="shared" si="17"/>
        <v>at_turn_median.name = 'at_turn_median'</v>
      </c>
      <c r="H85">
        <v>311</v>
      </c>
      <c r="I85">
        <v>312</v>
      </c>
      <c r="J85" t="str">
        <f t="shared" si="18"/>
        <v>df = df.join(at_turn_median, on=['year-month'])</v>
      </c>
      <c r="K85" t="str">
        <f t="shared" si="19"/>
        <v>at_turn_sector_median = df.groupby(['year-month', 'industry'])[['at_turn']].apply(np.nanmedian)</v>
      </c>
      <c r="L85" t="str">
        <f t="shared" si="20"/>
        <v>at_turn_sector_median.name = 'at_turn_sector_median'</v>
      </c>
      <c r="M85" t="str">
        <f t="shared" si="21"/>
        <v>df = df.join(at_turn_sector_median, on=['year-month', 'industry'])</v>
      </c>
      <c r="N85" t="str">
        <f t="shared" si="22"/>
        <v>if df.groupby(['year-month'])[['at_turn']].apply(mad).any() == 0:
    at_turn_mad = df.groupby(['year-month'])[['at_turn']].apply(meanad)
else:
    at_turn_mad = df.groupby(['year-month'])[['at_turn']].apply(mad)</v>
      </c>
      <c r="O85" t="str">
        <f t="shared" si="23"/>
        <v>at_turn_mad.name = 'at_turn_mad'</v>
      </c>
      <c r="P85" t="str">
        <f t="shared" si="24"/>
        <v>df = df.join(at_turn_mad, on=['year-month'])</v>
      </c>
      <c r="Q85" t="str">
        <f t="shared" si="25"/>
        <v>if df.groupby(['year-month', 'industry'])[['at_turn']].apply(mad).any() == 0:
    at_turn_sector_mad = df.groupby(['year-month', 'industry'])[['at_turn']].apply(meanad)
else:
    at_turn_sector_mad = df.groupby(['year-month', 'industry'])[['at_turn']].apply(mad)</v>
      </c>
      <c r="R85" t="str">
        <f t="shared" si="26"/>
        <v>at_turn_sector_mad.name = 'at_turn_sector_mad'</v>
      </c>
      <c r="S85" t="str">
        <f t="shared" si="27"/>
        <v>df = df.join(at_turn_sector_mad, on=['year-month', 'industry'])</v>
      </c>
      <c r="T85" t="str">
        <f t="shared" si="28"/>
        <v>df['at_turn_zscore'] = (df['at_turn'] - df['at_turn_median']) / df['at_turn_mad']</v>
      </c>
      <c r="U85" t="str">
        <f t="shared" si="29"/>
        <v>df['at_turn_sector_zscore'] = (df['at_turn'] - df['at_turn_sector_median']) / df['at_turn_sector_mad']</v>
      </c>
    </row>
    <row r="86" spans="1:21" x14ac:dyDescent="0.25">
      <c r="A86" t="s">
        <v>409</v>
      </c>
      <c r="B86">
        <v>84</v>
      </c>
      <c r="C86" t="str">
        <f t="shared" si="15"/>
        <v xml:space="preserve">'bm', </v>
      </c>
      <c r="D86">
        <v>313</v>
      </c>
      <c r="E86" t="str">
        <f t="shared" si="16"/>
        <v>bm_median = df.groupby(['year-month'])[['bm']].apply(np.nanmedian)</v>
      </c>
      <c r="F86">
        <v>314</v>
      </c>
      <c r="G86" t="str">
        <f t="shared" si="17"/>
        <v>bm_median.name = 'bm_median'</v>
      </c>
      <c r="H86">
        <v>315</v>
      </c>
      <c r="I86">
        <v>316</v>
      </c>
      <c r="J86" t="str">
        <f t="shared" si="18"/>
        <v>df = df.join(bm_median, on=['year-month'])</v>
      </c>
      <c r="K86" t="str">
        <f t="shared" si="19"/>
        <v>bm_sector_median = df.groupby(['year-month', 'industry'])[['bm']].apply(np.nanmedian)</v>
      </c>
      <c r="L86" t="str">
        <f t="shared" si="20"/>
        <v>bm_sector_median.name = 'bm_sector_median'</v>
      </c>
      <c r="M86" t="str">
        <f t="shared" si="21"/>
        <v>df = df.join(bm_sector_median, on=['year-month', 'industry'])</v>
      </c>
      <c r="N86" t="str">
        <f t="shared" si="22"/>
        <v>if df.groupby(['year-month'])[['bm']].apply(mad).any() == 0:
    bm_mad = df.groupby(['year-month'])[['bm']].apply(meanad)
else:
    bm_mad = df.groupby(['year-month'])[['bm']].apply(mad)</v>
      </c>
      <c r="O86" t="str">
        <f t="shared" si="23"/>
        <v>bm_mad.name = 'bm_mad'</v>
      </c>
      <c r="P86" t="str">
        <f t="shared" si="24"/>
        <v>df = df.join(bm_mad, on=['year-month'])</v>
      </c>
      <c r="Q86" t="str">
        <f t="shared" si="25"/>
        <v>if df.groupby(['year-month', 'industry'])[['bm']].apply(mad).any() == 0:
    bm_sector_mad = df.groupby(['year-month', 'industry'])[['bm']].apply(meanad)
else:
    bm_sector_mad = df.groupby(['year-month', 'industry'])[['bm']].apply(mad)</v>
      </c>
      <c r="R86" t="str">
        <f t="shared" si="26"/>
        <v>bm_sector_mad.name = 'bm_sector_mad'</v>
      </c>
      <c r="S86" t="str">
        <f t="shared" si="27"/>
        <v>df = df.join(bm_sector_mad, on=['year-month', 'industry'])</v>
      </c>
      <c r="T86" t="str">
        <f t="shared" si="28"/>
        <v>df['bm_zscore'] = (df['bm'] - df['bm_median']) / df['bm_mad']</v>
      </c>
      <c r="U86" t="str">
        <f t="shared" si="29"/>
        <v>df['bm_sector_zscore'] = (df['bm'] - df['bm_sector_median']) / df['bm_sector_mad']</v>
      </c>
    </row>
    <row r="87" spans="1:21" x14ac:dyDescent="0.25">
      <c r="A87" t="s">
        <v>403</v>
      </c>
      <c r="B87">
        <v>85</v>
      </c>
      <c r="C87" t="str">
        <f t="shared" si="15"/>
        <v xml:space="preserve">'CAPEI', </v>
      </c>
      <c r="D87">
        <v>317</v>
      </c>
      <c r="E87" t="str">
        <f t="shared" si="16"/>
        <v>CAPEI_median = df.groupby(['year-month'])[['CAPEI']].apply(np.nanmedian)</v>
      </c>
      <c r="F87">
        <v>318</v>
      </c>
      <c r="G87" t="str">
        <f t="shared" si="17"/>
        <v>CAPEI_median.name = 'CAPEI_median'</v>
      </c>
      <c r="H87">
        <v>319</v>
      </c>
      <c r="I87">
        <v>320</v>
      </c>
      <c r="J87" t="str">
        <f t="shared" si="18"/>
        <v>df = df.join(CAPEI_median, on=['year-month'])</v>
      </c>
      <c r="K87" t="str">
        <f t="shared" si="19"/>
        <v>CAPEI_sector_median = df.groupby(['year-month', 'industry'])[['CAPEI']].apply(np.nanmedian)</v>
      </c>
      <c r="L87" t="str">
        <f t="shared" si="20"/>
        <v>CAPEI_sector_median.name = 'CAPEI_sector_median'</v>
      </c>
      <c r="M87" t="str">
        <f t="shared" si="21"/>
        <v>df = df.join(CAPEI_sector_median, on=['year-month', 'industry'])</v>
      </c>
      <c r="N87" t="str">
        <f t="shared" si="22"/>
        <v>if df.groupby(['year-month'])[['CAPEI']].apply(mad).any() == 0:
    CAPEI_mad = df.groupby(['year-month'])[['CAPEI']].apply(meanad)
else:
    CAPEI_mad = df.groupby(['year-month'])[['CAPEI']].apply(mad)</v>
      </c>
      <c r="O87" t="str">
        <f t="shared" si="23"/>
        <v>CAPEI_mad.name = 'CAPEI_mad'</v>
      </c>
      <c r="P87" t="str">
        <f t="shared" si="24"/>
        <v>df = df.join(CAPEI_mad, on=['year-month'])</v>
      </c>
      <c r="Q87" t="str">
        <f t="shared" si="25"/>
        <v>if df.groupby(['year-month', 'industry'])[['CAPEI']].apply(mad).any() == 0:
    CAPEI_sector_mad = df.groupby(['year-month', 'industry'])[['CAPEI']].apply(meanad)
else:
    CAPEI_sector_mad = df.groupby(['year-month', 'industry'])[['CAPEI']].apply(mad)</v>
      </c>
      <c r="R87" t="str">
        <f t="shared" si="26"/>
        <v>CAPEI_sector_mad.name = 'CAPEI_sector_mad'</v>
      </c>
      <c r="S87" t="str">
        <f t="shared" si="27"/>
        <v>df = df.join(CAPEI_sector_mad, on=['year-month', 'industry'])</v>
      </c>
      <c r="T87" t="str">
        <f t="shared" si="28"/>
        <v>df['CAPEI_zscore'] = (df['CAPEI'] - df['CAPEI_median']) / df['CAPEI_mad']</v>
      </c>
      <c r="U87" t="str">
        <f t="shared" si="29"/>
        <v>df['CAPEI_sector_zscore'] = (df['CAPEI'] - df['CAPEI_sector_median']) / df['CAPEI_sector_mad']</v>
      </c>
    </row>
    <row r="88" spans="1:21" x14ac:dyDescent="0.25">
      <c r="A88" t="s">
        <v>440</v>
      </c>
      <c r="B88">
        <v>86</v>
      </c>
      <c r="C88" t="str">
        <f t="shared" si="15"/>
        <v xml:space="preserve">'capital_ratio', </v>
      </c>
      <c r="D88">
        <v>321</v>
      </c>
      <c r="E88" t="str">
        <f t="shared" si="16"/>
        <v>capital_ratio_median = df.groupby(['year-month'])[['capital_ratio']].apply(np.nanmedian)</v>
      </c>
      <c r="F88">
        <v>322</v>
      </c>
      <c r="G88" t="str">
        <f t="shared" si="17"/>
        <v>capital_ratio_median.name = 'capital_ratio_median'</v>
      </c>
      <c r="H88">
        <v>323</v>
      </c>
      <c r="I88">
        <v>324</v>
      </c>
      <c r="J88" t="str">
        <f t="shared" si="18"/>
        <v>df = df.join(capital_ratio_median, on=['year-month'])</v>
      </c>
      <c r="K88" t="str">
        <f t="shared" si="19"/>
        <v>capital_ratio_sector_median = df.groupby(['year-month', 'industry'])[['capital_ratio']].apply(np.nanmedian)</v>
      </c>
      <c r="L88" t="str">
        <f t="shared" si="20"/>
        <v>capital_ratio_sector_median.name = 'capital_ratio_sector_median'</v>
      </c>
      <c r="M88" t="str">
        <f t="shared" si="21"/>
        <v>df = df.join(capital_ratio_sector_median, on=['year-month', 'industry'])</v>
      </c>
      <c r="N88" t="str">
        <f t="shared" si="22"/>
        <v>if df.groupby(['year-month'])[['capital_ratio']].apply(mad).any() == 0:
    capital_ratio_mad = df.groupby(['year-month'])[['capital_ratio']].apply(meanad)
else:
    capital_ratio_mad = df.groupby(['year-month'])[['capital_ratio']].apply(mad)</v>
      </c>
      <c r="O88" t="str">
        <f t="shared" si="23"/>
        <v>capital_ratio_mad.name = 'capital_ratio_mad'</v>
      </c>
      <c r="P88" t="str">
        <f t="shared" si="24"/>
        <v>df = df.join(capital_ratio_mad, on=['year-month'])</v>
      </c>
      <c r="Q88" t="str">
        <f t="shared" si="25"/>
        <v>if df.groupby(['year-month', 'industry'])[['capital_ratio']].apply(mad).any() == 0:
    capital_ratio_sector_mad = df.groupby(['year-month', 'industry'])[['capital_ratio']].apply(meanad)
else:
    capital_ratio_sector_mad = df.groupby(['year-month', 'industry'])[['capital_ratio']].apply(mad)</v>
      </c>
      <c r="R88" t="str">
        <f t="shared" si="26"/>
        <v>capital_ratio_sector_mad.name = 'capital_ratio_sector_mad'</v>
      </c>
      <c r="S88" t="str">
        <f t="shared" si="27"/>
        <v>df = df.join(capital_ratio_sector_mad, on=['year-month', 'industry'])</v>
      </c>
      <c r="T88" t="str">
        <f t="shared" si="28"/>
        <v>df['capital_ratio_zscore'] = (df['capital_ratio'] - df['capital_ratio_median']) / df['capital_ratio_mad']</v>
      </c>
      <c r="U88" t="str">
        <f t="shared" si="29"/>
        <v>df['capital_ratio_sector_zscore'] = (df['capital_ratio'] - df['capital_ratio_sector_median']) / df['capital_ratio_sector_mad']</v>
      </c>
    </row>
    <row r="89" spans="1:21" x14ac:dyDescent="0.25">
      <c r="A89" t="s">
        <v>343</v>
      </c>
      <c r="B89">
        <v>87</v>
      </c>
      <c r="C89" t="str">
        <f t="shared" si="15"/>
        <v xml:space="preserve">'cash_conversion', </v>
      </c>
      <c r="D89">
        <v>325</v>
      </c>
      <c r="E89" t="str">
        <f t="shared" si="16"/>
        <v>cash_conversion_median = df.groupby(['year-month'])[['cash_conversion']].apply(np.nanmedian)</v>
      </c>
      <c r="F89">
        <v>326</v>
      </c>
      <c r="G89" t="str">
        <f t="shared" si="17"/>
        <v>cash_conversion_median.name = 'cash_conversion_median'</v>
      </c>
      <c r="H89">
        <v>327</v>
      </c>
      <c r="I89">
        <v>328</v>
      </c>
      <c r="J89" t="str">
        <f t="shared" si="18"/>
        <v>df = df.join(cash_conversion_median, on=['year-month'])</v>
      </c>
      <c r="K89" t="str">
        <f t="shared" si="19"/>
        <v>cash_conversion_sector_median = df.groupby(['year-month', 'industry'])[['cash_conversion']].apply(np.nanmedian)</v>
      </c>
      <c r="L89" t="str">
        <f t="shared" si="20"/>
        <v>cash_conversion_sector_median.name = 'cash_conversion_sector_median'</v>
      </c>
      <c r="M89" t="str">
        <f t="shared" si="21"/>
        <v>df = df.join(cash_conversion_sector_median, on=['year-month', 'industry'])</v>
      </c>
      <c r="N89" t="str">
        <f t="shared" si="22"/>
        <v>if df.groupby(['year-month'])[['cash_conversion']].apply(mad).any() == 0:
    cash_conversion_mad = df.groupby(['year-month'])[['cash_conversion']].apply(meanad)
else:
    cash_conversion_mad = df.groupby(['year-month'])[['cash_conversion']].apply(mad)</v>
      </c>
      <c r="O89" t="str">
        <f t="shared" si="23"/>
        <v>cash_conversion_mad.name = 'cash_conversion_mad'</v>
      </c>
      <c r="P89" t="str">
        <f t="shared" si="24"/>
        <v>df = df.join(cash_conversion_mad, on=['year-month'])</v>
      </c>
      <c r="Q89" t="str">
        <f t="shared" si="25"/>
        <v>if df.groupby(['year-month', 'industry'])[['cash_conversion']].apply(mad).any() == 0:
    cash_conversion_sector_mad = df.groupby(['year-month', 'industry'])[['cash_conversion']].apply(meanad)
else:
    cash_conversion_sector_mad = df.groupby(['year-month', 'industry'])[['cash_conversion']].apply(mad)</v>
      </c>
      <c r="R89" t="str">
        <f t="shared" si="26"/>
        <v>cash_conversion_sector_mad.name = 'cash_conversion_sector_mad'</v>
      </c>
      <c r="S89" t="str">
        <f t="shared" si="27"/>
        <v>df = df.join(cash_conversion_sector_mad, on=['year-month', 'industry'])</v>
      </c>
      <c r="T89" t="str">
        <f t="shared" si="28"/>
        <v>df['cash_conversion_zscore'] = (df['cash_conversion'] - df['cash_conversion_median']) / df['cash_conversion_mad']</v>
      </c>
      <c r="U89" t="str">
        <f t="shared" si="29"/>
        <v>df['cash_conversion_sector_zscore'] = (df['cash_conversion'] - df['cash_conversion_sector_median']) / df['cash_conversion_sector_mad']</v>
      </c>
    </row>
    <row r="90" spans="1:21" x14ac:dyDescent="0.25">
      <c r="A90" t="s">
        <v>432</v>
      </c>
      <c r="B90">
        <v>88</v>
      </c>
      <c r="C90" t="str">
        <f t="shared" si="15"/>
        <v xml:space="preserve">'cash_debt', </v>
      </c>
      <c r="D90">
        <v>329</v>
      </c>
      <c r="E90" t="str">
        <f t="shared" si="16"/>
        <v>cash_debt_median = df.groupby(['year-month'])[['cash_debt']].apply(np.nanmedian)</v>
      </c>
      <c r="F90">
        <v>330</v>
      </c>
      <c r="G90" t="str">
        <f t="shared" si="17"/>
        <v>cash_debt_median.name = 'cash_debt_median'</v>
      </c>
      <c r="H90">
        <v>331</v>
      </c>
      <c r="I90">
        <v>332</v>
      </c>
      <c r="J90" t="str">
        <f t="shared" si="18"/>
        <v>df = df.join(cash_debt_median, on=['year-month'])</v>
      </c>
      <c r="K90" t="str">
        <f t="shared" si="19"/>
        <v>cash_debt_sector_median = df.groupby(['year-month', 'industry'])[['cash_debt']].apply(np.nanmedian)</v>
      </c>
      <c r="L90" t="str">
        <f t="shared" si="20"/>
        <v>cash_debt_sector_median.name = 'cash_debt_sector_median'</v>
      </c>
      <c r="M90" t="str">
        <f t="shared" si="21"/>
        <v>df = df.join(cash_debt_sector_median, on=['year-month', 'industry'])</v>
      </c>
      <c r="N90" t="str">
        <f t="shared" si="22"/>
        <v>if df.groupby(['year-month'])[['cash_debt']].apply(mad).any() == 0:
    cash_debt_mad = df.groupby(['year-month'])[['cash_debt']].apply(meanad)
else:
    cash_debt_mad = df.groupby(['year-month'])[['cash_debt']].apply(mad)</v>
      </c>
      <c r="O90" t="str">
        <f t="shared" si="23"/>
        <v>cash_debt_mad.name = 'cash_debt_mad'</v>
      </c>
      <c r="P90" t="str">
        <f t="shared" si="24"/>
        <v>df = df.join(cash_debt_mad, on=['year-month'])</v>
      </c>
      <c r="Q90" t="str">
        <f t="shared" si="25"/>
        <v>if df.groupby(['year-month', 'industry'])[['cash_debt']].apply(mad).any() == 0:
    cash_debt_sector_mad = df.groupby(['year-month', 'industry'])[['cash_debt']].apply(meanad)
else:
    cash_debt_sector_mad = df.groupby(['year-month', 'industry'])[['cash_debt']].apply(mad)</v>
      </c>
      <c r="R90" t="str">
        <f t="shared" si="26"/>
        <v>cash_debt_sector_mad.name = 'cash_debt_sector_mad'</v>
      </c>
      <c r="S90" t="str">
        <f t="shared" si="27"/>
        <v>df = df.join(cash_debt_sector_mad, on=['year-month', 'industry'])</v>
      </c>
      <c r="T90" t="str">
        <f t="shared" si="28"/>
        <v>df['cash_debt_zscore'] = (df['cash_debt'] - df['cash_debt_median']) / df['cash_debt_mad']</v>
      </c>
      <c r="U90" t="str">
        <f t="shared" si="29"/>
        <v>df['cash_debt_sector_zscore'] = (df['cash_debt'] - df['cash_debt_sector_median']) / df['cash_debt_sector_mad']</v>
      </c>
    </row>
    <row r="91" spans="1:21" x14ac:dyDescent="0.25">
      <c r="A91" t="s">
        <v>452</v>
      </c>
      <c r="B91">
        <v>89</v>
      </c>
      <c r="C91" t="str">
        <f t="shared" si="15"/>
        <v xml:space="preserve">'cash_lt', </v>
      </c>
      <c r="D91">
        <v>333</v>
      </c>
      <c r="E91" t="str">
        <f t="shared" si="16"/>
        <v>cash_lt_median = df.groupby(['year-month'])[['cash_lt']].apply(np.nanmedian)</v>
      </c>
      <c r="F91">
        <v>334</v>
      </c>
      <c r="G91" t="str">
        <f t="shared" si="17"/>
        <v>cash_lt_median.name = 'cash_lt_median'</v>
      </c>
      <c r="H91">
        <v>335</v>
      </c>
      <c r="I91">
        <v>336</v>
      </c>
      <c r="J91" t="str">
        <f t="shared" si="18"/>
        <v>df = df.join(cash_lt_median, on=['year-month'])</v>
      </c>
      <c r="K91" t="str">
        <f t="shared" si="19"/>
        <v>cash_lt_sector_median = df.groupby(['year-month', 'industry'])[['cash_lt']].apply(np.nanmedian)</v>
      </c>
      <c r="L91" t="str">
        <f t="shared" si="20"/>
        <v>cash_lt_sector_median.name = 'cash_lt_sector_median'</v>
      </c>
      <c r="M91" t="str">
        <f t="shared" si="21"/>
        <v>df = df.join(cash_lt_sector_median, on=['year-month', 'industry'])</v>
      </c>
      <c r="N91" t="str">
        <f t="shared" si="22"/>
        <v>if df.groupby(['year-month'])[['cash_lt']].apply(mad).any() == 0:
    cash_lt_mad = df.groupby(['year-month'])[['cash_lt']].apply(meanad)
else:
    cash_lt_mad = df.groupby(['year-month'])[['cash_lt']].apply(mad)</v>
      </c>
      <c r="O91" t="str">
        <f t="shared" si="23"/>
        <v>cash_lt_mad.name = 'cash_lt_mad'</v>
      </c>
      <c r="P91" t="str">
        <f t="shared" si="24"/>
        <v>df = df.join(cash_lt_mad, on=['year-month'])</v>
      </c>
      <c r="Q91" t="str">
        <f t="shared" si="25"/>
        <v>if df.groupby(['year-month', 'industry'])[['cash_lt']].apply(mad).any() == 0:
    cash_lt_sector_mad = df.groupby(['year-month', 'industry'])[['cash_lt']].apply(meanad)
else:
    cash_lt_sector_mad = df.groupby(['year-month', 'industry'])[['cash_lt']].apply(mad)</v>
      </c>
      <c r="R91" t="str">
        <f t="shared" si="26"/>
        <v>cash_lt_sector_mad.name = 'cash_lt_sector_mad'</v>
      </c>
      <c r="S91" t="str">
        <f t="shared" si="27"/>
        <v>df = df.join(cash_lt_sector_mad, on=['year-month', 'industry'])</v>
      </c>
      <c r="T91" t="str">
        <f t="shared" si="28"/>
        <v>df['cash_lt_zscore'] = (df['cash_lt'] - df['cash_lt_median']) / df['cash_lt_mad']</v>
      </c>
      <c r="U91" t="str">
        <f t="shared" si="29"/>
        <v>df['cash_lt_sector_zscore'] = (df['cash_lt'] - df['cash_lt_sector_median']) / df['cash_lt_sector_mad']</v>
      </c>
    </row>
    <row r="92" spans="1:21" x14ac:dyDescent="0.25">
      <c r="A92" t="s">
        <v>366</v>
      </c>
      <c r="B92">
        <v>90</v>
      </c>
      <c r="C92" t="str">
        <f t="shared" si="15"/>
        <v xml:space="preserve">'cash_ratio', </v>
      </c>
      <c r="D92">
        <v>337</v>
      </c>
      <c r="E92" t="str">
        <f t="shared" si="16"/>
        <v>cash_ratio_median = df.groupby(['year-month'])[['cash_ratio']].apply(np.nanmedian)</v>
      </c>
      <c r="F92">
        <v>338</v>
      </c>
      <c r="G92" t="str">
        <f t="shared" si="17"/>
        <v>cash_ratio_median.name = 'cash_ratio_median'</v>
      </c>
      <c r="H92">
        <v>339</v>
      </c>
      <c r="I92">
        <v>340</v>
      </c>
      <c r="J92" t="str">
        <f t="shared" si="18"/>
        <v>df = df.join(cash_ratio_median, on=['year-month'])</v>
      </c>
      <c r="K92" t="str">
        <f t="shared" si="19"/>
        <v>cash_ratio_sector_median = df.groupby(['year-month', 'industry'])[['cash_ratio']].apply(np.nanmedian)</v>
      </c>
      <c r="L92" t="str">
        <f t="shared" si="20"/>
        <v>cash_ratio_sector_median.name = 'cash_ratio_sector_median'</v>
      </c>
      <c r="M92" t="str">
        <f t="shared" si="21"/>
        <v>df = df.join(cash_ratio_sector_median, on=['year-month', 'industry'])</v>
      </c>
      <c r="N92" t="str">
        <f t="shared" si="22"/>
        <v>if df.groupby(['year-month'])[['cash_ratio']].apply(mad).any() == 0:
    cash_ratio_mad = df.groupby(['year-month'])[['cash_ratio']].apply(meanad)
else:
    cash_ratio_mad = df.groupby(['year-month'])[['cash_ratio']].apply(mad)</v>
      </c>
      <c r="O92" t="str">
        <f t="shared" si="23"/>
        <v>cash_ratio_mad.name = 'cash_ratio_mad'</v>
      </c>
      <c r="P92" t="str">
        <f t="shared" si="24"/>
        <v>df = df.join(cash_ratio_mad, on=['year-month'])</v>
      </c>
      <c r="Q92" t="str">
        <f t="shared" si="25"/>
        <v>if df.groupby(['year-month', 'industry'])[['cash_ratio']].apply(mad).any() == 0:
    cash_ratio_sector_mad = df.groupby(['year-month', 'industry'])[['cash_ratio']].apply(meanad)
else:
    cash_ratio_sector_mad = df.groupby(['year-month', 'industry'])[['cash_ratio']].apply(mad)</v>
      </c>
      <c r="R92" t="str">
        <f t="shared" si="26"/>
        <v>cash_ratio_sector_mad.name = 'cash_ratio_sector_mad'</v>
      </c>
      <c r="S92" t="str">
        <f t="shared" si="27"/>
        <v>df = df.join(cash_ratio_sector_mad, on=['year-month', 'industry'])</v>
      </c>
      <c r="T92" t="str">
        <f t="shared" si="28"/>
        <v>df['cash_ratio_zscore'] = (df['cash_ratio'] - df['cash_ratio_median']) / df['cash_ratio_mad']</v>
      </c>
      <c r="U92" t="str">
        <f t="shared" si="29"/>
        <v>df['cash_ratio_sector_zscore'] = (df['cash_ratio'] - df['cash_ratio_sector_median']) / df['cash_ratio_sector_mad']</v>
      </c>
    </row>
    <row r="93" spans="1:21" x14ac:dyDescent="0.25">
      <c r="A93" t="s">
        <v>411</v>
      </c>
      <c r="B93">
        <v>91</v>
      </c>
      <c r="C93" t="str">
        <f t="shared" si="15"/>
        <v xml:space="preserve">'cfm', </v>
      </c>
      <c r="D93">
        <v>341</v>
      </c>
      <c r="E93" t="str">
        <f t="shared" si="16"/>
        <v>cfm_median = df.groupby(['year-month'])[['cfm']].apply(np.nanmedian)</v>
      </c>
      <c r="F93">
        <v>342</v>
      </c>
      <c r="G93" t="str">
        <f t="shared" si="17"/>
        <v>cfm_median.name = 'cfm_median'</v>
      </c>
      <c r="H93">
        <v>343</v>
      </c>
      <c r="I93">
        <v>344</v>
      </c>
      <c r="J93" t="str">
        <f t="shared" si="18"/>
        <v>df = df.join(cfm_median, on=['year-month'])</v>
      </c>
      <c r="K93" t="str">
        <f t="shared" si="19"/>
        <v>cfm_sector_median = df.groupby(['year-month', 'industry'])[['cfm']].apply(np.nanmedian)</v>
      </c>
      <c r="L93" t="str">
        <f t="shared" si="20"/>
        <v>cfm_sector_median.name = 'cfm_sector_median'</v>
      </c>
      <c r="M93" t="str">
        <f t="shared" si="21"/>
        <v>df = df.join(cfm_sector_median, on=['year-month', 'industry'])</v>
      </c>
      <c r="N93" t="str">
        <f t="shared" si="22"/>
        <v>if df.groupby(['year-month'])[['cfm']].apply(mad).any() == 0:
    cfm_mad = df.groupby(['year-month'])[['cfm']].apply(meanad)
else:
    cfm_mad = df.groupby(['year-month'])[['cfm']].apply(mad)</v>
      </c>
      <c r="O93" t="str">
        <f t="shared" si="23"/>
        <v>cfm_mad.name = 'cfm_mad'</v>
      </c>
      <c r="P93" t="str">
        <f t="shared" si="24"/>
        <v>df = df.join(cfm_mad, on=['year-month'])</v>
      </c>
      <c r="Q93" t="str">
        <f t="shared" si="25"/>
        <v>if df.groupby(['year-month', 'industry'])[['cfm']].apply(mad).any() == 0:
    cfm_sector_mad = df.groupby(['year-month', 'industry'])[['cfm']].apply(meanad)
else:
    cfm_sector_mad = df.groupby(['year-month', 'industry'])[['cfm']].apply(mad)</v>
      </c>
      <c r="R93" t="str">
        <f t="shared" si="26"/>
        <v>cfm_sector_mad.name = 'cfm_sector_mad'</v>
      </c>
      <c r="S93" t="str">
        <f t="shared" si="27"/>
        <v>df = df.join(cfm_sector_mad, on=['year-month', 'industry'])</v>
      </c>
      <c r="T93" t="str">
        <f t="shared" si="28"/>
        <v>df['cfm_zscore'] = (df['cfm'] - df['cfm_median']) / df['cfm_mad']</v>
      </c>
      <c r="U93" t="str">
        <f t="shared" si="29"/>
        <v>df['cfm_sector_zscore'] = (df['cfm'] - df['cfm_sector_median']) / df['cfm_sector_mad']</v>
      </c>
    </row>
    <row r="94" spans="1:21" x14ac:dyDescent="0.25">
      <c r="A94" t="s">
        <v>364</v>
      </c>
      <c r="B94">
        <v>92</v>
      </c>
      <c r="C94" t="str">
        <f t="shared" si="15"/>
        <v xml:space="preserve">'curr_debt', </v>
      </c>
      <c r="D94">
        <v>345</v>
      </c>
      <c r="E94" t="str">
        <f t="shared" si="16"/>
        <v>curr_debt_median = df.groupby(['year-month'])[['curr_debt']].apply(np.nanmedian)</v>
      </c>
      <c r="F94">
        <v>346</v>
      </c>
      <c r="G94" t="str">
        <f t="shared" si="17"/>
        <v>curr_debt_median.name = 'curr_debt_median'</v>
      </c>
      <c r="H94">
        <v>347</v>
      </c>
      <c r="I94">
        <v>348</v>
      </c>
      <c r="J94" t="str">
        <f t="shared" si="18"/>
        <v>df = df.join(curr_debt_median, on=['year-month'])</v>
      </c>
      <c r="K94" t="str">
        <f t="shared" si="19"/>
        <v>curr_debt_sector_median = df.groupby(['year-month', 'industry'])[['curr_debt']].apply(np.nanmedian)</v>
      </c>
      <c r="L94" t="str">
        <f t="shared" si="20"/>
        <v>curr_debt_sector_median.name = 'curr_debt_sector_median'</v>
      </c>
      <c r="M94" t="str">
        <f t="shared" si="21"/>
        <v>df = df.join(curr_debt_sector_median, on=['year-month', 'industry'])</v>
      </c>
      <c r="N94" t="str">
        <f t="shared" si="22"/>
        <v>if df.groupby(['year-month'])[['curr_debt']].apply(mad).any() == 0:
    curr_debt_mad = df.groupby(['year-month'])[['curr_debt']].apply(meanad)
else:
    curr_debt_mad = df.groupby(['year-month'])[['curr_debt']].apply(mad)</v>
      </c>
      <c r="O94" t="str">
        <f t="shared" si="23"/>
        <v>curr_debt_mad.name = 'curr_debt_mad'</v>
      </c>
      <c r="P94" t="str">
        <f t="shared" si="24"/>
        <v>df = df.join(curr_debt_mad, on=['year-month'])</v>
      </c>
      <c r="Q94" t="str">
        <f t="shared" si="25"/>
        <v>if df.groupby(['year-month', 'industry'])[['curr_debt']].apply(mad).any() == 0:
    curr_debt_sector_mad = df.groupby(['year-month', 'industry'])[['curr_debt']].apply(meanad)
else:
    curr_debt_sector_mad = df.groupby(['year-month', 'industry'])[['curr_debt']].apply(mad)</v>
      </c>
      <c r="R94" t="str">
        <f t="shared" si="26"/>
        <v>curr_debt_sector_mad.name = 'curr_debt_sector_mad'</v>
      </c>
      <c r="S94" t="str">
        <f t="shared" si="27"/>
        <v>df = df.join(curr_debt_sector_mad, on=['year-month', 'industry'])</v>
      </c>
      <c r="T94" t="str">
        <f t="shared" si="28"/>
        <v>df['curr_debt_zscore'] = (df['curr_debt'] - df['curr_debt_median']) / df['curr_debt_mad']</v>
      </c>
      <c r="U94" t="str">
        <f t="shared" si="29"/>
        <v>df['curr_debt_sector_zscore'] = (df['curr_debt'] - df['curr_debt_sector_median']) / df['curr_debt_sector_mad']</v>
      </c>
    </row>
    <row r="95" spans="1:21" x14ac:dyDescent="0.25">
      <c r="A95" t="s">
        <v>367</v>
      </c>
      <c r="B95">
        <v>93</v>
      </c>
      <c r="C95" t="str">
        <f t="shared" si="15"/>
        <v xml:space="preserve">'curr_ratio', </v>
      </c>
      <c r="D95">
        <v>349</v>
      </c>
      <c r="E95" t="str">
        <f t="shared" si="16"/>
        <v>curr_ratio_median = df.groupby(['year-month'])[['curr_ratio']].apply(np.nanmedian)</v>
      </c>
      <c r="F95">
        <v>350</v>
      </c>
      <c r="G95" t="str">
        <f t="shared" si="17"/>
        <v>curr_ratio_median.name = 'curr_ratio_median'</v>
      </c>
      <c r="H95">
        <v>351</v>
      </c>
      <c r="I95">
        <v>352</v>
      </c>
      <c r="J95" t="str">
        <f t="shared" si="18"/>
        <v>df = df.join(curr_ratio_median, on=['year-month'])</v>
      </c>
      <c r="K95" t="str">
        <f t="shared" si="19"/>
        <v>curr_ratio_sector_median = df.groupby(['year-month', 'industry'])[['curr_ratio']].apply(np.nanmedian)</v>
      </c>
      <c r="L95" t="str">
        <f t="shared" si="20"/>
        <v>curr_ratio_sector_median.name = 'curr_ratio_sector_median'</v>
      </c>
      <c r="M95" t="str">
        <f t="shared" si="21"/>
        <v>df = df.join(curr_ratio_sector_median, on=['year-month', 'industry'])</v>
      </c>
      <c r="N95" t="str">
        <f t="shared" si="22"/>
        <v>if df.groupby(['year-month'])[['curr_ratio']].apply(mad).any() == 0:
    curr_ratio_mad = df.groupby(['year-month'])[['curr_ratio']].apply(meanad)
else:
    curr_ratio_mad = df.groupby(['year-month'])[['curr_ratio']].apply(mad)</v>
      </c>
      <c r="O95" t="str">
        <f t="shared" si="23"/>
        <v>curr_ratio_mad.name = 'curr_ratio_mad'</v>
      </c>
      <c r="P95" t="str">
        <f t="shared" si="24"/>
        <v>df = df.join(curr_ratio_mad, on=['year-month'])</v>
      </c>
      <c r="Q95" t="str">
        <f t="shared" si="25"/>
        <v>if df.groupby(['year-month', 'industry'])[['curr_ratio']].apply(mad).any() == 0:
    curr_ratio_sector_mad = df.groupby(['year-month', 'industry'])[['curr_ratio']].apply(meanad)
else:
    curr_ratio_sector_mad = df.groupby(['year-month', 'industry'])[['curr_ratio']].apply(mad)</v>
      </c>
      <c r="R95" t="str">
        <f t="shared" si="26"/>
        <v>curr_ratio_sector_mad.name = 'curr_ratio_sector_mad'</v>
      </c>
      <c r="S95" t="str">
        <f t="shared" si="27"/>
        <v>df = df.join(curr_ratio_sector_mad, on=['year-month', 'industry'])</v>
      </c>
      <c r="T95" t="str">
        <f t="shared" si="28"/>
        <v>df['curr_ratio_zscore'] = (df['curr_ratio'] - df['curr_ratio_median']) / df['curr_ratio_mad']</v>
      </c>
      <c r="U95" t="str">
        <f t="shared" si="29"/>
        <v>df['curr_ratio_sector_zscore'] = (df['curr_ratio'] - df['curr_ratio_sector_median']) / df['curr_ratio_sector_mad']</v>
      </c>
    </row>
    <row r="96" spans="1:21" x14ac:dyDescent="0.25">
      <c r="A96" t="s">
        <v>450</v>
      </c>
      <c r="B96">
        <v>94</v>
      </c>
      <c r="C96" t="str">
        <f t="shared" si="15"/>
        <v xml:space="preserve">'de_ratio', </v>
      </c>
      <c r="D96">
        <v>353</v>
      </c>
      <c r="E96" t="str">
        <f t="shared" si="16"/>
        <v>de_ratio_median = df.groupby(['year-month'])[['de_ratio']].apply(np.nanmedian)</v>
      </c>
      <c r="F96">
        <v>354</v>
      </c>
      <c r="G96" t="str">
        <f t="shared" si="17"/>
        <v>de_ratio_median.name = 'de_ratio_median'</v>
      </c>
      <c r="H96">
        <v>355</v>
      </c>
      <c r="I96">
        <v>356</v>
      </c>
      <c r="J96" t="str">
        <f t="shared" si="18"/>
        <v>df = df.join(de_ratio_median, on=['year-month'])</v>
      </c>
      <c r="K96" t="str">
        <f t="shared" si="19"/>
        <v>de_ratio_sector_median = df.groupby(['year-month', 'industry'])[['de_ratio']].apply(np.nanmedian)</v>
      </c>
      <c r="L96" t="str">
        <f t="shared" si="20"/>
        <v>de_ratio_sector_median.name = 'de_ratio_sector_median'</v>
      </c>
      <c r="M96" t="str">
        <f t="shared" si="21"/>
        <v>df = df.join(de_ratio_sector_median, on=['year-month', 'industry'])</v>
      </c>
      <c r="N96" t="str">
        <f t="shared" si="22"/>
        <v>if df.groupby(['year-month'])[['de_ratio']].apply(mad).any() == 0:
    de_ratio_mad = df.groupby(['year-month'])[['de_ratio']].apply(meanad)
else:
    de_ratio_mad = df.groupby(['year-month'])[['de_ratio']].apply(mad)</v>
      </c>
      <c r="O96" t="str">
        <f t="shared" si="23"/>
        <v>de_ratio_mad.name = 'de_ratio_mad'</v>
      </c>
      <c r="P96" t="str">
        <f t="shared" si="24"/>
        <v>df = df.join(de_ratio_mad, on=['year-month'])</v>
      </c>
      <c r="Q96" t="str">
        <f t="shared" si="25"/>
        <v>if df.groupby(['year-month', 'industry'])[['de_ratio']].apply(mad).any() == 0:
    de_ratio_sector_mad = df.groupby(['year-month', 'industry'])[['de_ratio']].apply(meanad)
else:
    de_ratio_sector_mad = df.groupby(['year-month', 'industry'])[['de_ratio']].apply(mad)</v>
      </c>
      <c r="R96" t="str">
        <f t="shared" si="26"/>
        <v>de_ratio_sector_mad.name = 'de_ratio_sector_mad'</v>
      </c>
      <c r="S96" t="str">
        <f t="shared" si="27"/>
        <v>df = df.join(de_ratio_sector_mad, on=['year-month', 'industry'])</v>
      </c>
      <c r="T96" t="str">
        <f t="shared" si="28"/>
        <v>df['de_ratio_zscore'] = (df['de_ratio'] - df['de_ratio_median']) / df['de_ratio_mad']</v>
      </c>
      <c r="U96" t="str">
        <f t="shared" si="29"/>
        <v>df['de_ratio_sector_zscore'] = (df['de_ratio'] - df['de_ratio_sector_median']) / df['de_ratio_sector_mad']</v>
      </c>
    </row>
    <row r="97" spans="1:21" x14ac:dyDescent="0.25">
      <c r="A97" t="s">
        <v>453</v>
      </c>
      <c r="B97">
        <v>95</v>
      </c>
      <c r="C97" t="str">
        <f t="shared" si="15"/>
        <v xml:space="preserve">'debt_assets', </v>
      </c>
      <c r="D97">
        <v>357</v>
      </c>
      <c r="E97" t="str">
        <f t="shared" si="16"/>
        <v>debt_assets_median = df.groupby(['year-month'])[['debt_assets']].apply(np.nanmedian)</v>
      </c>
      <c r="F97">
        <v>358</v>
      </c>
      <c r="G97" t="str">
        <f t="shared" si="17"/>
        <v>debt_assets_median.name = 'debt_assets_median'</v>
      </c>
      <c r="H97">
        <v>359</v>
      </c>
      <c r="I97">
        <v>360</v>
      </c>
      <c r="J97" t="str">
        <f t="shared" si="18"/>
        <v>df = df.join(debt_assets_median, on=['year-month'])</v>
      </c>
      <c r="K97" t="str">
        <f t="shared" si="19"/>
        <v>debt_assets_sector_median = df.groupby(['year-month', 'industry'])[['debt_assets']].apply(np.nanmedian)</v>
      </c>
      <c r="L97" t="str">
        <f t="shared" si="20"/>
        <v>debt_assets_sector_median.name = 'debt_assets_sector_median'</v>
      </c>
      <c r="M97" t="str">
        <f t="shared" si="21"/>
        <v>df = df.join(debt_assets_sector_median, on=['year-month', 'industry'])</v>
      </c>
      <c r="N97" t="str">
        <f t="shared" si="22"/>
        <v>if df.groupby(['year-month'])[['debt_assets']].apply(mad).any() == 0:
    debt_assets_mad = df.groupby(['year-month'])[['debt_assets']].apply(meanad)
else:
    debt_assets_mad = df.groupby(['year-month'])[['debt_assets']].apply(mad)</v>
      </c>
      <c r="O97" t="str">
        <f t="shared" si="23"/>
        <v>debt_assets_mad.name = 'debt_assets_mad'</v>
      </c>
      <c r="P97" t="str">
        <f t="shared" si="24"/>
        <v>df = df.join(debt_assets_mad, on=['year-month'])</v>
      </c>
      <c r="Q97" t="str">
        <f t="shared" si="25"/>
        <v>if df.groupby(['year-month', 'industry'])[['debt_assets']].apply(mad).any() == 0:
    debt_assets_sector_mad = df.groupby(['year-month', 'industry'])[['debt_assets']].apply(meanad)
else:
    debt_assets_sector_mad = df.groupby(['year-month', 'industry'])[['debt_assets']].apply(mad)</v>
      </c>
      <c r="R97" t="str">
        <f t="shared" si="26"/>
        <v>debt_assets_sector_mad.name = 'debt_assets_sector_mad'</v>
      </c>
      <c r="S97" t="str">
        <f t="shared" si="27"/>
        <v>df = df.join(debt_assets_sector_mad, on=['year-month', 'industry'])</v>
      </c>
      <c r="T97" t="str">
        <f t="shared" si="28"/>
        <v>df['debt_assets_zscore'] = (df['debt_assets'] - df['debt_assets_median']) / df['debt_assets_mad']</v>
      </c>
      <c r="U97" t="str">
        <f t="shared" si="29"/>
        <v>df['debt_assets_sector_zscore'] = (df['debt_assets'] - df['debt_assets_sector_median']) / df['debt_assets_sector_mad']</v>
      </c>
    </row>
    <row r="98" spans="1:21" x14ac:dyDescent="0.25">
      <c r="A98" t="s">
        <v>439</v>
      </c>
      <c r="B98">
        <v>96</v>
      </c>
      <c r="C98" t="str">
        <f t="shared" si="15"/>
        <v xml:space="preserve">'debt_at', </v>
      </c>
      <c r="D98">
        <v>361</v>
      </c>
      <c r="E98" t="str">
        <f t="shared" si="16"/>
        <v>debt_at_median = df.groupby(['year-month'])[['debt_at']].apply(np.nanmedian)</v>
      </c>
      <c r="F98">
        <v>362</v>
      </c>
      <c r="G98" t="str">
        <f t="shared" si="17"/>
        <v>debt_at_median.name = 'debt_at_median'</v>
      </c>
      <c r="H98">
        <v>363</v>
      </c>
      <c r="I98">
        <v>364</v>
      </c>
      <c r="J98" t="str">
        <f t="shared" si="18"/>
        <v>df = df.join(debt_at_median, on=['year-month'])</v>
      </c>
      <c r="K98" t="str">
        <f t="shared" si="19"/>
        <v>debt_at_sector_median = df.groupby(['year-month', 'industry'])[['debt_at']].apply(np.nanmedian)</v>
      </c>
      <c r="L98" t="str">
        <f t="shared" si="20"/>
        <v>debt_at_sector_median.name = 'debt_at_sector_median'</v>
      </c>
      <c r="M98" t="str">
        <f t="shared" si="21"/>
        <v>df = df.join(debt_at_sector_median, on=['year-month', 'industry'])</v>
      </c>
      <c r="N98" t="str">
        <f t="shared" si="22"/>
        <v>if df.groupby(['year-month'])[['debt_at']].apply(mad).any() == 0:
    debt_at_mad = df.groupby(['year-month'])[['debt_at']].apply(meanad)
else:
    debt_at_mad = df.groupby(['year-month'])[['debt_at']].apply(mad)</v>
      </c>
      <c r="O98" t="str">
        <f t="shared" si="23"/>
        <v>debt_at_mad.name = 'debt_at_mad'</v>
      </c>
      <c r="P98" t="str">
        <f t="shared" si="24"/>
        <v>df = df.join(debt_at_mad, on=['year-month'])</v>
      </c>
      <c r="Q98" t="str">
        <f t="shared" si="25"/>
        <v>if df.groupby(['year-month', 'industry'])[['debt_at']].apply(mad).any() == 0:
    debt_at_sector_mad = df.groupby(['year-month', 'industry'])[['debt_at']].apply(meanad)
else:
    debt_at_sector_mad = df.groupby(['year-month', 'industry'])[['debt_at']].apply(mad)</v>
      </c>
      <c r="R98" t="str">
        <f t="shared" si="26"/>
        <v>debt_at_sector_mad.name = 'debt_at_sector_mad'</v>
      </c>
      <c r="S98" t="str">
        <f t="shared" si="27"/>
        <v>df = df.join(debt_at_sector_mad, on=['year-month', 'industry'])</v>
      </c>
      <c r="T98" t="str">
        <f t="shared" si="28"/>
        <v>df['debt_at_zscore'] = (df['debt_at'] - df['debt_at_median']) / df['debt_at_mad']</v>
      </c>
      <c r="U98" t="str">
        <f t="shared" si="29"/>
        <v>df['debt_at_sector_zscore'] = (df['debt_at'] - df['debt_at_sector_median']) / df['debt_at_sector_mad']</v>
      </c>
    </row>
    <row r="99" spans="1:21" x14ac:dyDescent="0.25">
      <c r="A99" t="s">
        <v>436</v>
      </c>
      <c r="B99">
        <v>97</v>
      </c>
      <c r="C99" t="str">
        <f t="shared" si="15"/>
        <v xml:space="preserve">'debt_capital', </v>
      </c>
      <c r="D99">
        <v>365</v>
      </c>
      <c r="E99" t="str">
        <f t="shared" si="16"/>
        <v>debt_capital_median = df.groupby(['year-month'])[['debt_capital']].apply(np.nanmedian)</v>
      </c>
      <c r="F99">
        <v>366</v>
      </c>
      <c r="G99" t="str">
        <f t="shared" si="17"/>
        <v>debt_capital_median.name = 'debt_capital_median'</v>
      </c>
      <c r="H99">
        <v>367</v>
      </c>
      <c r="I99">
        <v>368</v>
      </c>
      <c r="J99" t="str">
        <f t="shared" si="18"/>
        <v>df = df.join(debt_capital_median, on=['year-month'])</v>
      </c>
      <c r="K99" t="str">
        <f t="shared" si="19"/>
        <v>debt_capital_sector_median = df.groupby(['year-month', 'industry'])[['debt_capital']].apply(np.nanmedian)</v>
      </c>
      <c r="L99" t="str">
        <f t="shared" si="20"/>
        <v>debt_capital_sector_median.name = 'debt_capital_sector_median'</v>
      </c>
      <c r="M99" t="str">
        <f t="shared" si="21"/>
        <v>df = df.join(debt_capital_sector_median, on=['year-month', 'industry'])</v>
      </c>
      <c r="N99" t="str">
        <f t="shared" si="22"/>
        <v>if df.groupby(['year-month'])[['debt_capital']].apply(mad).any() == 0:
    debt_capital_mad = df.groupby(['year-month'])[['debt_capital']].apply(meanad)
else:
    debt_capital_mad = df.groupby(['year-month'])[['debt_capital']].apply(mad)</v>
      </c>
      <c r="O99" t="str">
        <f t="shared" si="23"/>
        <v>debt_capital_mad.name = 'debt_capital_mad'</v>
      </c>
      <c r="P99" t="str">
        <f t="shared" si="24"/>
        <v>df = df.join(debt_capital_mad, on=['year-month'])</v>
      </c>
      <c r="Q99" t="str">
        <f t="shared" si="25"/>
        <v>if df.groupby(['year-month', 'industry'])[['debt_capital']].apply(mad).any() == 0:
    debt_capital_sector_mad = df.groupby(['year-month', 'industry'])[['debt_capital']].apply(meanad)
else:
    debt_capital_sector_mad = df.groupby(['year-month', 'industry'])[['debt_capital']].apply(mad)</v>
      </c>
      <c r="R99" t="str">
        <f t="shared" si="26"/>
        <v>debt_capital_sector_mad.name = 'debt_capital_sector_mad'</v>
      </c>
      <c r="S99" t="str">
        <f t="shared" si="27"/>
        <v>df = df.join(debt_capital_sector_mad, on=['year-month', 'industry'])</v>
      </c>
      <c r="T99" t="str">
        <f t="shared" si="28"/>
        <v>df['debt_capital_zscore'] = (df['debt_capital'] - df['debt_capital_median']) / df['debt_capital_mad']</v>
      </c>
      <c r="U99" t="str">
        <f t="shared" si="29"/>
        <v>df['debt_capital_sector_zscore'] = (df['debt_capital'] - df['debt_capital_sector_median']) / df['debt_capital_sector_mad']</v>
      </c>
    </row>
    <row r="100" spans="1:21" x14ac:dyDescent="0.25">
      <c r="A100" t="s">
        <v>435</v>
      </c>
      <c r="B100">
        <v>98</v>
      </c>
      <c r="C100" t="str">
        <f t="shared" si="15"/>
        <v xml:space="preserve">'debt_ebitda', </v>
      </c>
      <c r="D100">
        <v>369</v>
      </c>
      <c r="E100" t="str">
        <f t="shared" si="16"/>
        <v>debt_ebitda_median = df.groupby(['year-month'])[['debt_ebitda']].apply(np.nanmedian)</v>
      </c>
      <c r="F100">
        <v>370</v>
      </c>
      <c r="G100" t="str">
        <f t="shared" si="17"/>
        <v>debt_ebitda_median.name = 'debt_ebitda_median'</v>
      </c>
      <c r="H100">
        <v>371</v>
      </c>
      <c r="I100">
        <v>372</v>
      </c>
      <c r="J100" t="str">
        <f t="shared" si="18"/>
        <v>df = df.join(debt_ebitda_median, on=['year-month'])</v>
      </c>
      <c r="K100" t="str">
        <f t="shared" si="19"/>
        <v>debt_ebitda_sector_median = df.groupby(['year-month', 'industry'])[['debt_ebitda']].apply(np.nanmedian)</v>
      </c>
      <c r="L100" t="str">
        <f t="shared" si="20"/>
        <v>debt_ebitda_sector_median.name = 'debt_ebitda_sector_median'</v>
      </c>
      <c r="M100" t="str">
        <f t="shared" si="21"/>
        <v>df = df.join(debt_ebitda_sector_median, on=['year-month', 'industry'])</v>
      </c>
      <c r="N100" t="str">
        <f t="shared" si="22"/>
        <v>if df.groupby(['year-month'])[['debt_ebitda']].apply(mad).any() == 0:
    debt_ebitda_mad = df.groupby(['year-month'])[['debt_ebitda']].apply(meanad)
else:
    debt_ebitda_mad = df.groupby(['year-month'])[['debt_ebitda']].apply(mad)</v>
      </c>
      <c r="O100" t="str">
        <f t="shared" si="23"/>
        <v>debt_ebitda_mad.name = 'debt_ebitda_mad'</v>
      </c>
      <c r="P100" t="str">
        <f t="shared" si="24"/>
        <v>df = df.join(debt_ebitda_mad, on=['year-month'])</v>
      </c>
      <c r="Q100" t="str">
        <f t="shared" si="25"/>
        <v>if df.groupby(['year-month', 'industry'])[['debt_ebitda']].apply(mad).any() == 0:
    debt_ebitda_sector_mad = df.groupby(['year-month', 'industry'])[['debt_ebitda']].apply(meanad)
else:
    debt_ebitda_sector_mad = df.groupby(['year-month', 'industry'])[['debt_ebitda']].apply(mad)</v>
      </c>
      <c r="R100" t="str">
        <f t="shared" si="26"/>
        <v>debt_ebitda_sector_mad.name = 'debt_ebitda_sector_mad'</v>
      </c>
      <c r="S100" t="str">
        <f t="shared" si="27"/>
        <v>df = df.join(debt_ebitda_sector_mad, on=['year-month', 'industry'])</v>
      </c>
      <c r="T100" t="str">
        <f t="shared" si="28"/>
        <v>df['debt_ebitda_zscore'] = (df['debt_ebitda'] - df['debt_ebitda_median']) / df['debt_ebitda_mad']</v>
      </c>
      <c r="U100" t="str">
        <f t="shared" si="29"/>
        <v>df['debt_ebitda_sector_zscore'] = (df['debt_ebitda'] - df['debt_ebitda_sector_median']) / df['debt_ebitda_sector_mad']</v>
      </c>
    </row>
    <row r="101" spans="1:21" x14ac:dyDescent="0.25">
      <c r="A101" t="s">
        <v>429</v>
      </c>
      <c r="B101">
        <v>99</v>
      </c>
      <c r="C101" t="str">
        <f t="shared" si="15"/>
        <v xml:space="preserve">'debt_invcap', </v>
      </c>
      <c r="D101">
        <v>373</v>
      </c>
      <c r="E101" t="str">
        <f t="shared" si="16"/>
        <v>debt_invcap_median = df.groupby(['year-month'])[['debt_invcap']].apply(np.nanmedian)</v>
      </c>
      <c r="F101">
        <v>374</v>
      </c>
      <c r="G101" t="str">
        <f t="shared" si="17"/>
        <v>debt_invcap_median.name = 'debt_invcap_median'</v>
      </c>
      <c r="H101">
        <v>375</v>
      </c>
      <c r="I101">
        <v>376</v>
      </c>
      <c r="J101" t="str">
        <f t="shared" si="18"/>
        <v>df = df.join(debt_invcap_median, on=['year-month'])</v>
      </c>
      <c r="K101" t="str">
        <f t="shared" si="19"/>
        <v>debt_invcap_sector_median = df.groupby(['year-month', 'industry'])[['debt_invcap']].apply(np.nanmedian)</v>
      </c>
      <c r="L101" t="str">
        <f t="shared" si="20"/>
        <v>debt_invcap_sector_median.name = 'debt_invcap_sector_median'</v>
      </c>
      <c r="M101" t="str">
        <f t="shared" si="21"/>
        <v>df = df.join(debt_invcap_sector_median, on=['year-month', 'industry'])</v>
      </c>
      <c r="N101" t="str">
        <f t="shared" si="22"/>
        <v>if df.groupby(['year-month'])[['debt_invcap']].apply(mad).any() == 0:
    debt_invcap_mad = df.groupby(['year-month'])[['debt_invcap']].apply(meanad)
else:
    debt_invcap_mad = df.groupby(['year-month'])[['debt_invcap']].apply(mad)</v>
      </c>
      <c r="O101" t="str">
        <f t="shared" si="23"/>
        <v>debt_invcap_mad.name = 'debt_invcap_mad'</v>
      </c>
      <c r="P101" t="str">
        <f t="shared" si="24"/>
        <v>df = df.join(debt_invcap_mad, on=['year-month'])</v>
      </c>
      <c r="Q101" t="str">
        <f t="shared" si="25"/>
        <v>if df.groupby(['year-month', 'industry'])[['debt_invcap']].apply(mad).any() == 0:
    debt_invcap_sector_mad = df.groupby(['year-month', 'industry'])[['debt_invcap']].apply(meanad)
else:
    debt_invcap_sector_mad = df.groupby(['year-month', 'industry'])[['debt_invcap']].apply(mad)</v>
      </c>
      <c r="R101" t="str">
        <f t="shared" si="26"/>
        <v>debt_invcap_sector_mad.name = 'debt_invcap_sector_mad'</v>
      </c>
      <c r="S101" t="str">
        <f t="shared" si="27"/>
        <v>df = df.join(debt_invcap_sector_mad, on=['year-month', 'industry'])</v>
      </c>
      <c r="T101" t="str">
        <f t="shared" si="28"/>
        <v>df['debt_invcap_zscore'] = (df['debt_invcap'] - df['debt_invcap_median']) / df['debt_invcap_mad']</v>
      </c>
      <c r="U101" t="str">
        <f t="shared" si="29"/>
        <v>df['debt_invcap_sector_zscore'] = (df['debt_invcap'] - df['debt_invcap_sector_median']) / df['debt_invcap_sector_mad']</v>
      </c>
    </row>
    <row r="102" spans="1:21" x14ac:dyDescent="0.25">
      <c r="A102" t="s">
        <v>293</v>
      </c>
      <c r="B102">
        <v>100</v>
      </c>
      <c r="C102" t="str">
        <f t="shared" si="15"/>
        <v xml:space="preserve">'DIVYIELD', </v>
      </c>
      <c r="D102">
        <v>377</v>
      </c>
      <c r="E102" t="str">
        <f t="shared" si="16"/>
        <v>DIVYIELD_median = df.groupby(['year-month'])[['DIVYIELD']].apply(np.nanmedian)</v>
      </c>
      <c r="F102">
        <v>378</v>
      </c>
      <c r="G102" t="str">
        <f t="shared" si="17"/>
        <v>DIVYIELD_median.name = 'DIVYIELD_median'</v>
      </c>
      <c r="H102">
        <v>379</v>
      </c>
      <c r="I102">
        <v>380</v>
      </c>
      <c r="J102" t="str">
        <f t="shared" si="18"/>
        <v>df = df.join(DIVYIELD_median, on=['year-month'])</v>
      </c>
      <c r="K102" t="str">
        <f t="shared" si="19"/>
        <v>DIVYIELD_sector_median = df.groupby(['year-month', 'industry'])[['DIVYIELD']].apply(np.nanmedian)</v>
      </c>
      <c r="L102" t="str">
        <f t="shared" si="20"/>
        <v>DIVYIELD_sector_median.name = 'DIVYIELD_sector_median'</v>
      </c>
      <c r="M102" t="str">
        <f t="shared" si="21"/>
        <v>df = df.join(DIVYIELD_sector_median, on=['year-month', 'industry'])</v>
      </c>
      <c r="N102" t="str">
        <f t="shared" si="22"/>
        <v>if df.groupby(['year-month'])[['DIVYIELD']].apply(mad).any() == 0:
    DIVYIELD_mad = df.groupby(['year-month'])[['DIVYIELD']].apply(meanad)
else:
    DIVYIELD_mad = df.groupby(['year-month'])[['DIVYIELD']].apply(mad)</v>
      </c>
      <c r="O102" t="str">
        <f t="shared" si="23"/>
        <v>DIVYIELD_mad.name = 'DIVYIELD_mad'</v>
      </c>
      <c r="P102" t="str">
        <f t="shared" si="24"/>
        <v>df = df.join(DIVYIELD_mad, on=['year-month'])</v>
      </c>
      <c r="Q102" t="str">
        <f t="shared" si="25"/>
        <v>if df.groupby(['year-month', 'industry'])[['DIVYIELD']].apply(mad).any() == 0:
    DIVYIELD_sector_mad = df.groupby(['year-month', 'industry'])[['DIVYIELD']].apply(meanad)
else:
    DIVYIELD_sector_mad = df.groupby(['year-month', 'industry'])[['DIVYIELD']].apply(mad)</v>
      </c>
      <c r="R102" t="str">
        <f t="shared" si="26"/>
        <v>DIVYIELD_sector_mad.name = 'DIVYIELD_sector_mad'</v>
      </c>
      <c r="S102" t="str">
        <f t="shared" si="27"/>
        <v>df = df.join(DIVYIELD_sector_mad, on=['year-month', 'industry'])</v>
      </c>
      <c r="T102" t="str">
        <f t="shared" si="28"/>
        <v>df['DIVYIELD_zscore'] = (df['DIVYIELD'] - df['DIVYIELD_median']) / df['DIVYIELD_mad']</v>
      </c>
      <c r="U102" t="str">
        <f t="shared" si="29"/>
        <v>df['DIVYIELD_sector_zscore'] = (df['DIVYIELD'] - df['DIVYIELD_sector_median']) / df['DIVYIELD_sector_mad']</v>
      </c>
    </row>
    <row r="103" spans="1:21" x14ac:dyDescent="0.25">
      <c r="A103" t="s">
        <v>404</v>
      </c>
      <c r="B103">
        <v>101</v>
      </c>
      <c r="C103" t="str">
        <f t="shared" si="15"/>
        <v xml:space="preserve">'dltt_be', </v>
      </c>
      <c r="D103">
        <v>381</v>
      </c>
      <c r="E103" t="str">
        <f t="shared" si="16"/>
        <v>dltt_be_median = df.groupby(['year-month'])[['dltt_be']].apply(np.nanmedian)</v>
      </c>
      <c r="F103">
        <v>382</v>
      </c>
      <c r="G103" t="str">
        <f t="shared" si="17"/>
        <v>dltt_be_median.name = 'dltt_be_median'</v>
      </c>
      <c r="H103">
        <v>383</v>
      </c>
      <c r="I103">
        <v>384</v>
      </c>
      <c r="J103" t="str">
        <f t="shared" si="18"/>
        <v>df = df.join(dltt_be_median, on=['year-month'])</v>
      </c>
      <c r="K103" t="str">
        <f t="shared" si="19"/>
        <v>dltt_be_sector_median = df.groupby(['year-month', 'industry'])[['dltt_be']].apply(np.nanmedian)</v>
      </c>
      <c r="L103" t="str">
        <f t="shared" si="20"/>
        <v>dltt_be_sector_median.name = 'dltt_be_sector_median'</v>
      </c>
      <c r="M103" t="str">
        <f t="shared" si="21"/>
        <v>df = df.join(dltt_be_sector_median, on=['year-month', 'industry'])</v>
      </c>
      <c r="N103" t="str">
        <f t="shared" si="22"/>
        <v>if df.groupby(['year-month'])[['dltt_be']].apply(mad).any() == 0:
    dltt_be_mad = df.groupby(['year-month'])[['dltt_be']].apply(meanad)
else:
    dltt_be_mad = df.groupby(['year-month'])[['dltt_be']].apply(mad)</v>
      </c>
      <c r="O103" t="str">
        <f t="shared" si="23"/>
        <v>dltt_be_mad.name = 'dltt_be_mad'</v>
      </c>
      <c r="P103" t="str">
        <f t="shared" si="24"/>
        <v>df = df.join(dltt_be_mad, on=['year-month'])</v>
      </c>
      <c r="Q103" t="str">
        <f t="shared" si="25"/>
        <v>if df.groupby(['year-month', 'industry'])[['dltt_be']].apply(mad).any() == 0:
    dltt_be_sector_mad = df.groupby(['year-month', 'industry'])[['dltt_be']].apply(meanad)
else:
    dltt_be_sector_mad = df.groupby(['year-month', 'industry'])[['dltt_be']].apply(mad)</v>
      </c>
      <c r="R103" t="str">
        <f t="shared" si="26"/>
        <v>dltt_be_sector_mad.name = 'dltt_be_sector_mad'</v>
      </c>
      <c r="S103" t="str">
        <f t="shared" si="27"/>
        <v>df = df.join(dltt_be_sector_mad, on=['year-month', 'industry'])</v>
      </c>
      <c r="T103" t="str">
        <f t="shared" si="28"/>
        <v>df['dltt_be_zscore'] = (df['dltt_be'] - df['dltt_be_median']) / df['dltt_be_mad']</v>
      </c>
      <c r="U103" t="str">
        <f t="shared" si="29"/>
        <v>df['dltt_be_sector_zscore'] = (df['dltt_be'] - df['dltt_be_sector_median']) / df['dltt_be_sector_mad']</v>
      </c>
    </row>
    <row r="104" spans="1:21" x14ac:dyDescent="0.25">
      <c r="A104" t="s">
        <v>342</v>
      </c>
      <c r="B104">
        <v>102</v>
      </c>
      <c r="C104" t="str">
        <f t="shared" si="15"/>
        <v xml:space="preserve">'dpr', </v>
      </c>
      <c r="D104">
        <v>385</v>
      </c>
      <c r="E104" t="str">
        <f t="shared" si="16"/>
        <v>dpr_median = df.groupby(['year-month'])[['dpr']].apply(np.nanmedian)</v>
      </c>
      <c r="F104">
        <v>386</v>
      </c>
      <c r="G104" t="str">
        <f t="shared" si="17"/>
        <v>dpr_median.name = 'dpr_median'</v>
      </c>
      <c r="H104">
        <v>387</v>
      </c>
      <c r="I104">
        <v>388</v>
      </c>
      <c r="J104" t="str">
        <f t="shared" si="18"/>
        <v>df = df.join(dpr_median, on=['year-month'])</v>
      </c>
      <c r="K104" t="str">
        <f t="shared" si="19"/>
        <v>dpr_sector_median = df.groupby(['year-month', 'industry'])[['dpr']].apply(np.nanmedian)</v>
      </c>
      <c r="L104" t="str">
        <f t="shared" si="20"/>
        <v>dpr_sector_median.name = 'dpr_sector_median'</v>
      </c>
      <c r="M104" t="str">
        <f t="shared" si="21"/>
        <v>df = df.join(dpr_sector_median, on=['year-month', 'industry'])</v>
      </c>
      <c r="N104" t="str">
        <f t="shared" si="22"/>
        <v>if df.groupby(['year-month'])[['dpr']].apply(mad).any() == 0:
    dpr_mad = df.groupby(['year-month'])[['dpr']].apply(meanad)
else:
    dpr_mad = df.groupby(['year-month'])[['dpr']].apply(mad)</v>
      </c>
      <c r="O104" t="str">
        <f t="shared" si="23"/>
        <v>dpr_mad.name = 'dpr_mad'</v>
      </c>
      <c r="P104" t="str">
        <f t="shared" si="24"/>
        <v>df = df.join(dpr_mad, on=['year-month'])</v>
      </c>
      <c r="Q104" t="str">
        <f t="shared" si="25"/>
        <v>if df.groupby(['year-month', 'industry'])[['dpr']].apply(mad).any() == 0:
    dpr_sector_mad = df.groupby(['year-month', 'industry'])[['dpr']].apply(meanad)
else:
    dpr_sector_mad = df.groupby(['year-month', 'industry'])[['dpr']].apply(mad)</v>
      </c>
      <c r="R104" t="str">
        <f t="shared" si="26"/>
        <v>dpr_sector_mad.name = 'dpr_sector_mad'</v>
      </c>
      <c r="S104" t="str">
        <f t="shared" si="27"/>
        <v>df = df.join(dpr_sector_mad, on=['year-month', 'industry'])</v>
      </c>
      <c r="T104" t="str">
        <f t="shared" si="28"/>
        <v>df['dpr_zscore'] = (df['dpr'] - df['dpr_median']) / df['dpr_mad']</v>
      </c>
      <c r="U104" t="str">
        <f t="shared" si="29"/>
        <v>df['dpr_sector_zscore'] = (df['dpr'] - df['dpr_sector_median']) / df['dpr_sector_mad']</v>
      </c>
    </row>
    <row r="105" spans="1:21" x14ac:dyDescent="0.25">
      <c r="A105" t="s">
        <v>338</v>
      </c>
      <c r="B105">
        <v>103</v>
      </c>
      <c r="C105" t="str">
        <f t="shared" si="15"/>
        <v xml:space="preserve">'efftax', </v>
      </c>
      <c r="D105">
        <v>389</v>
      </c>
      <c r="E105" t="str">
        <f t="shared" si="16"/>
        <v>efftax_median = df.groupby(['year-month'])[['efftax']].apply(np.nanmedian)</v>
      </c>
      <c r="F105">
        <v>390</v>
      </c>
      <c r="G105" t="str">
        <f t="shared" si="17"/>
        <v>efftax_median.name = 'efftax_median'</v>
      </c>
      <c r="H105">
        <v>391</v>
      </c>
      <c r="I105">
        <v>392</v>
      </c>
      <c r="J105" t="str">
        <f t="shared" si="18"/>
        <v>df = df.join(efftax_median, on=['year-month'])</v>
      </c>
      <c r="K105" t="str">
        <f t="shared" si="19"/>
        <v>efftax_sector_median = df.groupby(['year-month', 'industry'])[['efftax']].apply(np.nanmedian)</v>
      </c>
      <c r="L105" t="str">
        <f t="shared" si="20"/>
        <v>efftax_sector_median.name = 'efftax_sector_median'</v>
      </c>
      <c r="M105" t="str">
        <f t="shared" si="21"/>
        <v>df = df.join(efftax_sector_median, on=['year-month', 'industry'])</v>
      </c>
      <c r="N105" t="str">
        <f t="shared" si="22"/>
        <v>if df.groupby(['year-month'])[['efftax']].apply(mad).any() == 0:
    efftax_mad = df.groupby(['year-month'])[['efftax']].apply(meanad)
else:
    efftax_mad = df.groupby(['year-month'])[['efftax']].apply(mad)</v>
      </c>
      <c r="O105" t="str">
        <f t="shared" si="23"/>
        <v>efftax_mad.name = 'efftax_mad'</v>
      </c>
      <c r="P105" t="str">
        <f t="shared" si="24"/>
        <v>df = df.join(efftax_mad, on=['year-month'])</v>
      </c>
      <c r="Q105" t="str">
        <f t="shared" si="25"/>
        <v>if df.groupby(['year-month', 'industry'])[['efftax']].apply(mad).any() == 0:
    efftax_sector_mad = df.groupby(['year-month', 'industry'])[['efftax']].apply(meanad)
else:
    efftax_sector_mad = df.groupby(['year-month', 'industry'])[['efftax']].apply(mad)</v>
      </c>
      <c r="R105" t="str">
        <f t="shared" si="26"/>
        <v>efftax_sector_mad.name = 'efftax_sector_mad'</v>
      </c>
      <c r="S105" t="str">
        <f t="shared" si="27"/>
        <v>df = df.join(efftax_sector_mad, on=['year-month', 'industry'])</v>
      </c>
      <c r="T105" t="str">
        <f t="shared" si="28"/>
        <v>df['efftax_zscore'] = (df['efftax'] - df['efftax_median']) / df['efftax_mad']</v>
      </c>
      <c r="U105" t="str">
        <f t="shared" si="29"/>
        <v>df['efftax_sector_zscore'] = (df['efftax'] - df['efftax_sector_median']) / df['efftax_sector_mad']</v>
      </c>
    </row>
    <row r="106" spans="1:21" x14ac:dyDescent="0.25">
      <c r="A106" t="s">
        <v>437</v>
      </c>
      <c r="B106">
        <v>104</v>
      </c>
      <c r="C106" t="str">
        <f t="shared" si="15"/>
        <v xml:space="preserve">'equity_invcap', </v>
      </c>
      <c r="D106">
        <v>393</v>
      </c>
      <c r="E106" t="str">
        <f t="shared" si="16"/>
        <v>equity_invcap_median = df.groupby(['year-month'])[['equity_invcap']].apply(np.nanmedian)</v>
      </c>
      <c r="F106">
        <v>394</v>
      </c>
      <c r="G106" t="str">
        <f t="shared" si="17"/>
        <v>equity_invcap_median.name = 'equity_invcap_median'</v>
      </c>
      <c r="H106">
        <v>395</v>
      </c>
      <c r="I106">
        <v>396</v>
      </c>
      <c r="J106" t="str">
        <f t="shared" si="18"/>
        <v>df = df.join(equity_invcap_median, on=['year-month'])</v>
      </c>
      <c r="K106" t="str">
        <f t="shared" si="19"/>
        <v>equity_invcap_sector_median = df.groupby(['year-month', 'industry'])[['equity_invcap']].apply(np.nanmedian)</v>
      </c>
      <c r="L106" t="str">
        <f t="shared" si="20"/>
        <v>equity_invcap_sector_median.name = 'equity_invcap_sector_median'</v>
      </c>
      <c r="M106" t="str">
        <f t="shared" si="21"/>
        <v>df = df.join(equity_invcap_sector_median, on=['year-month', 'industry'])</v>
      </c>
      <c r="N106" t="str">
        <f t="shared" si="22"/>
        <v>if df.groupby(['year-month'])[['equity_invcap']].apply(mad).any() == 0:
    equity_invcap_mad = df.groupby(['year-month'])[['equity_invcap']].apply(meanad)
else:
    equity_invcap_mad = df.groupby(['year-month'])[['equity_invcap']].apply(mad)</v>
      </c>
      <c r="O106" t="str">
        <f t="shared" si="23"/>
        <v>equity_invcap_mad.name = 'equity_invcap_mad'</v>
      </c>
      <c r="P106" t="str">
        <f t="shared" si="24"/>
        <v>df = df.join(equity_invcap_mad, on=['year-month'])</v>
      </c>
      <c r="Q106" t="str">
        <f t="shared" si="25"/>
        <v>if df.groupby(['year-month', 'industry'])[['equity_invcap']].apply(mad).any() == 0:
    equity_invcap_sector_mad = df.groupby(['year-month', 'industry'])[['equity_invcap']].apply(meanad)
else:
    equity_invcap_sector_mad = df.groupby(['year-month', 'industry'])[['equity_invcap']].apply(mad)</v>
      </c>
      <c r="R106" t="str">
        <f t="shared" si="26"/>
        <v>equity_invcap_sector_mad.name = 'equity_invcap_sector_mad'</v>
      </c>
      <c r="S106" t="str">
        <f t="shared" si="27"/>
        <v>df = df.join(equity_invcap_sector_mad, on=['year-month', 'industry'])</v>
      </c>
      <c r="T106" t="str">
        <f t="shared" si="28"/>
        <v>df['equity_invcap_zscore'] = (df['equity_invcap'] - df['equity_invcap_median']) / df['equity_invcap_mad']</v>
      </c>
      <c r="U106" t="str">
        <f t="shared" si="29"/>
        <v>df['equity_invcap_sector_zscore'] = (df['equity_invcap'] - df['equity_invcap_sector_median']) / df['equity_invcap_sector_mad']</v>
      </c>
    </row>
    <row r="107" spans="1:21" x14ac:dyDescent="0.25">
      <c r="A107" t="s">
        <v>442</v>
      </c>
      <c r="B107">
        <v>105</v>
      </c>
      <c r="C107" t="str">
        <f t="shared" si="15"/>
        <v xml:space="preserve">'evm', </v>
      </c>
      <c r="D107">
        <v>397</v>
      </c>
      <c r="E107" t="str">
        <f t="shared" si="16"/>
        <v>evm_median = df.groupby(['year-month'])[['evm']].apply(np.nanmedian)</v>
      </c>
      <c r="F107">
        <v>398</v>
      </c>
      <c r="G107" t="str">
        <f t="shared" si="17"/>
        <v>evm_median.name = 'evm_median'</v>
      </c>
      <c r="H107">
        <v>399</v>
      </c>
      <c r="I107">
        <v>400</v>
      </c>
      <c r="J107" t="str">
        <f t="shared" si="18"/>
        <v>df = df.join(evm_median, on=['year-month'])</v>
      </c>
      <c r="K107" t="str">
        <f t="shared" si="19"/>
        <v>evm_sector_median = df.groupby(['year-month', 'industry'])[['evm']].apply(np.nanmedian)</v>
      </c>
      <c r="L107" t="str">
        <f t="shared" si="20"/>
        <v>evm_sector_median.name = 'evm_sector_median'</v>
      </c>
      <c r="M107" t="str">
        <f t="shared" si="21"/>
        <v>df = df.join(evm_sector_median, on=['year-month', 'industry'])</v>
      </c>
      <c r="N107" t="str">
        <f t="shared" si="22"/>
        <v>if df.groupby(['year-month'])[['evm']].apply(mad).any() == 0:
    evm_mad = df.groupby(['year-month'])[['evm']].apply(meanad)
else:
    evm_mad = df.groupby(['year-month'])[['evm']].apply(mad)</v>
      </c>
      <c r="O107" t="str">
        <f t="shared" si="23"/>
        <v>evm_mad.name = 'evm_mad'</v>
      </c>
      <c r="P107" t="str">
        <f t="shared" si="24"/>
        <v>df = df.join(evm_mad, on=['year-month'])</v>
      </c>
      <c r="Q107" t="str">
        <f t="shared" si="25"/>
        <v>if df.groupby(['year-month', 'industry'])[['evm']].apply(mad).any() == 0:
    evm_sector_mad = df.groupby(['year-month', 'industry'])[['evm']].apply(meanad)
else:
    evm_sector_mad = df.groupby(['year-month', 'industry'])[['evm']].apply(mad)</v>
      </c>
      <c r="R107" t="str">
        <f t="shared" si="26"/>
        <v>evm_sector_mad.name = 'evm_sector_mad'</v>
      </c>
      <c r="S107" t="str">
        <f t="shared" si="27"/>
        <v>df = df.join(evm_sector_mad, on=['year-month', 'industry'])</v>
      </c>
      <c r="T107" t="str">
        <f t="shared" si="28"/>
        <v>df['evm_zscore'] = (df['evm'] - df['evm_median']) / df['evm_mad']</v>
      </c>
      <c r="U107" t="str">
        <f t="shared" si="29"/>
        <v>df['evm_sector_zscore'] = (df['evm'] - df['evm_sector_median']) / df['evm_sector_mad']</v>
      </c>
    </row>
    <row r="108" spans="1:21" x14ac:dyDescent="0.25">
      <c r="A108" t="s">
        <v>357</v>
      </c>
      <c r="B108">
        <v>106</v>
      </c>
      <c r="C108" t="str">
        <f t="shared" si="15"/>
        <v xml:space="preserve">'fcf_ocf', </v>
      </c>
      <c r="D108">
        <v>401</v>
      </c>
      <c r="E108" t="str">
        <f t="shared" si="16"/>
        <v>fcf_ocf_median = df.groupby(['year-month'])[['fcf_ocf']].apply(np.nanmedian)</v>
      </c>
      <c r="F108">
        <v>402</v>
      </c>
      <c r="G108" t="str">
        <f t="shared" si="17"/>
        <v>fcf_ocf_median.name = 'fcf_ocf_median'</v>
      </c>
      <c r="H108">
        <v>403</v>
      </c>
      <c r="I108">
        <v>404</v>
      </c>
      <c r="J108" t="str">
        <f t="shared" si="18"/>
        <v>df = df.join(fcf_ocf_median, on=['year-month'])</v>
      </c>
      <c r="K108" t="str">
        <f t="shared" si="19"/>
        <v>fcf_ocf_sector_median = df.groupby(['year-month', 'industry'])[['fcf_ocf']].apply(np.nanmedian)</v>
      </c>
      <c r="L108" t="str">
        <f t="shared" si="20"/>
        <v>fcf_ocf_sector_median.name = 'fcf_ocf_sector_median'</v>
      </c>
      <c r="M108" t="str">
        <f t="shared" si="21"/>
        <v>df = df.join(fcf_ocf_sector_median, on=['year-month', 'industry'])</v>
      </c>
      <c r="N108" t="str">
        <f t="shared" si="22"/>
        <v>if df.groupby(['year-month'])[['fcf_ocf']].apply(mad).any() == 0:
    fcf_ocf_mad = df.groupby(['year-month'])[['fcf_ocf']].apply(meanad)
else:
    fcf_ocf_mad = df.groupby(['year-month'])[['fcf_ocf']].apply(mad)</v>
      </c>
      <c r="O108" t="str">
        <f t="shared" si="23"/>
        <v>fcf_ocf_mad.name = 'fcf_ocf_mad'</v>
      </c>
      <c r="P108" t="str">
        <f t="shared" si="24"/>
        <v>df = df.join(fcf_ocf_mad, on=['year-month'])</v>
      </c>
      <c r="Q108" t="str">
        <f t="shared" si="25"/>
        <v>if df.groupby(['year-month', 'industry'])[['fcf_ocf']].apply(mad).any() == 0:
    fcf_ocf_sector_mad = df.groupby(['year-month', 'industry'])[['fcf_ocf']].apply(meanad)
else:
    fcf_ocf_sector_mad = df.groupby(['year-month', 'industry'])[['fcf_ocf']].apply(mad)</v>
      </c>
      <c r="R108" t="str">
        <f t="shared" si="26"/>
        <v>fcf_ocf_sector_mad.name = 'fcf_ocf_sector_mad'</v>
      </c>
      <c r="S108" t="str">
        <f t="shared" si="27"/>
        <v>df = df.join(fcf_ocf_sector_mad, on=['year-month', 'industry'])</v>
      </c>
      <c r="T108" t="str">
        <f t="shared" si="28"/>
        <v>df['fcf_ocf_zscore'] = (df['fcf_ocf'] - df['fcf_ocf_median']) / df['fcf_ocf_mad']</v>
      </c>
      <c r="U108" t="str">
        <f t="shared" si="29"/>
        <v>df['fcf_ocf_sector_zscore'] = (df['fcf_ocf'] - df['fcf_ocf_sector_median']) / df['fcf_ocf_sector_mad']</v>
      </c>
    </row>
    <row r="109" spans="1:21" x14ac:dyDescent="0.25">
      <c r="A109" t="s">
        <v>410</v>
      </c>
      <c r="B109">
        <v>107</v>
      </c>
      <c r="C109" t="str">
        <f t="shared" si="15"/>
        <v xml:space="preserve">'gpm', </v>
      </c>
      <c r="D109">
        <v>405</v>
      </c>
      <c r="E109" t="str">
        <f t="shared" si="16"/>
        <v>gpm_median = df.groupby(['year-month'])[['gpm']].apply(np.nanmedian)</v>
      </c>
      <c r="F109">
        <v>406</v>
      </c>
      <c r="G109" t="str">
        <f t="shared" si="17"/>
        <v>gpm_median.name = 'gpm_median'</v>
      </c>
      <c r="H109">
        <v>407</v>
      </c>
      <c r="I109">
        <v>408</v>
      </c>
      <c r="J109" t="str">
        <f t="shared" si="18"/>
        <v>df = df.join(gpm_median, on=['year-month'])</v>
      </c>
      <c r="K109" t="str">
        <f t="shared" si="19"/>
        <v>gpm_sector_median = df.groupby(['year-month', 'industry'])[['gpm']].apply(np.nanmedian)</v>
      </c>
      <c r="L109" t="str">
        <f t="shared" si="20"/>
        <v>gpm_sector_median.name = 'gpm_sector_median'</v>
      </c>
      <c r="M109" t="str">
        <f t="shared" si="21"/>
        <v>df = df.join(gpm_sector_median, on=['year-month', 'industry'])</v>
      </c>
      <c r="N109" t="str">
        <f t="shared" si="22"/>
        <v>if df.groupby(['year-month'])[['gpm']].apply(mad).any() == 0:
    gpm_mad = df.groupby(['year-month'])[['gpm']].apply(meanad)
else:
    gpm_mad = df.groupby(['year-month'])[['gpm']].apply(mad)</v>
      </c>
      <c r="O109" t="str">
        <f t="shared" si="23"/>
        <v>gpm_mad.name = 'gpm_mad'</v>
      </c>
      <c r="P109" t="str">
        <f t="shared" si="24"/>
        <v>df = df.join(gpm_mad, on=['year-month'])</v>
      </c>
      <c r="Q109" t="str">
        <f t="shared" si="25"/>
        <v>if df.groupby(['year-month', 'industry'])[['gpm']].apply(mad).any() == 0:
    gpm_sector_mad = df.groupby(['year-month', 'industry'])[['gpm']].apply(meanad)
else:
    gpm_sector_mad = df.groupby(['year-month', 'industry'])[['gpm']].apply(mad)</v>
      </c>
      <c r="R109" t="str">
        <f t="shared" si="26"/>
        <v>gpm_sector_mad.name = 'gpm_sector_mad'</v>
      </c>
      <c r="S109" t="str">
        <f t="shared" si="27"/>
        <v>df = df.join(gpm_sector_mad, on=['year-month', 'industry'])</v>
      </c>
      <c r="T109" t="str">
        <f t="shared" si="28"/>
        <v>df['gpm_zscore'] = (df['gpm'] - df['gpm_median']) / df['gpm_mad']</v>
      </c>
      <c r="U109" t="str">
        <f t="shared" si="29"/>
        <v>df['gpm_sector_zscore'] = (df['gpm'] - df['gpm_sector_median']) / df['gpm_sector_mad']</v>
      </c>
    </row>
    <row r="110" spans="1:21" x14ac:dyDescent="0.25">
      <c r="A110" t="s">
        <v>448</v>
      </c>
      <c r="B110">
        <v>108</v>
      </c>
      <c r="C110" t="str">
        <f t="shared" si="15"/>
        <v xml:space="preserve">'GProf', </v>
      </c>
      <c r="D110">
        <v>409</v>
      </c>
      <c r="E110" t="str">
        <f t="shared" si="16"/>
        <v>GProf_median = df.groupby(['year-month'])[['GProf']].apply(np.nanmedian)</v>
      </c>
      <c r="F110">
        <v>410</v>
      </c>
      <c r="G110" t="str">
        <f t="shared" si="17"/>
        <v>GProf_median.name = 'GProf_median'</v>
      </c>
      <c r="H110">
        <v>411</v>
      </c>
      <c r="I110">
        <v>412</v>
      </c>
      <c r="J110" t="str">
        <f t="shared" si="18"/>
        <v>df = df.join(GProf_median, on=['year-month'])</v>
      </c>
      <c r="K110" t="str">
        <f t="shared" si="19"/>
        <v>GProf_sector_median = df.groupby(['year-month', 'industry'])[['GProf']].apply(np.nanmedian)</v>
      </c>
      <c r="L110" t="str">
        <f t="shared" si="20"/>
        <v>GProf_sector_median.name = 'GProf_sector_median'</v>
      </c>
      <c r="M110" t="str">
        <f t="shared" si="21"/>
        <v>df = df.join(GProf_sector_median, on=['year-month', 'industry'])</v>
      </c>
      <c r="N110" t="str">
        <f t="shared" si="22"/>
        <v>if df.groupby(['year-month'])[['GProf']].apply(mad).any() == 0:
    GProf_mad = df.groupby(['year-month'])[['GProf']].apply(meanad)
else:
    GProf_mad = df.groupby(['year-month'])[['GProf']].apply(mad)</v>
      </c>
      <c r="O110" t="str">
        <f t="shared" si="23"/>
        <v>GProf_mad.name = 'GProf_mad'</v>
      </c>
      <c r="P110" t="str">
        <f t="shared" si="24"/>
        <v>df = df.join(GProf_mad, on=['year-month'])</v>
      </c>
      <c r="Q110" t="str">
        <f t="shared" si="25"/>
        <v>if df.groupby(['year-month', 'industry'])[['GProf']].apply(mad).any() == 0:
    GProf_sector_mad = df.groupby(['year-month', 'industry'])[['GProf']].apply(meanad)
else:
    GProf_sector_mad = df.groupby(['year-month', 'industry'])[['GProf']].apply(mad)</v>
      </c>
      <c r="R110" t="str">
        <f t="shared" si="26"/>
        <v>GProf_sector_mad.name = 'GProf_sector_mad'</v>
      </c>
      <c r="S110" t="str">
        <f t="shared" si="27"/>
        <v>df = df.join(GProf_sector_mad, on=['year-month', 'industry'])</v>
      </c>
      <c r="T110" t="str">
        <f t="shared" si="28"/>
        <v>df['GProf_zscore'] = (df['GProf'] - df['GProf_median']) / df['GProf_mad']</v>
      </c>
      <c r="U110" t="str">
        <f t="shared" si="29"/>
        <v>df['GProf_sector_zscore'] = (df['GProf'] - df['GProf_sector_median']) / df['GProf_sector_mad']</v>
      </c>
    </row>
    <row r="111" spans="1:21" x14ac:dyDescent="0.25">
      <c r="A111" t="s">
        <v>341</v>
      </c>
      <c r="B111">
        <v>109</v>
      </c>
      <c r="C111" t="str">
        <f t="shared" si="15"/>
        <v xml:space="preserve">'int_debt', </v>
      </c>
      <c r="D111">
        <v>413</v>
      </c>
      <c r="E111" t="str">
        <f t="shared" si="16"/>
        <v>int_debt_median = df.groupby(['year-month'])[['int_debt']].apply(np.nanmedian)</v>
      </c>
      <c r="F111">
        <v>414</v>
      </c>
      <c r="G111" t="str">
        <f t="shared" si="17"/>
        <v>int_debt_median.name = 'int_debt_median'</v>
      </c>
      <c r="H111">
        <v>415</v>
      </c>
      <c r="I111">
        <v>416</v>
      </c>
      <c r="J111" t="str">
        <f t="shared" si="18"/>
        <v>df = df.join(int_debt_median, on=['year-month'])</v>
      </c>
      <c r="K111" t="str">
        <f t="shared" si="19"/>
        <v>int_debt_sector_median = df.groupby(['year-month', 'industry'])[['int_debt']].apply(np.nanmedian)</v>
      </c>
      <c r="L111" t="str">
        <f t="shared" si="20"/>
        <v>int_debt_sector_median.name = 'int_debt_sector_median'</v>
      </c>
      <c r="M111" t="str">
        <f t="shared" si="21"/>
        <v>df = df.join(int_debt_sector_median, on=['year-month', 'industry'])</v>
      </c>
      <c r="N111" t="str">
        <f t="shared" si="22"/>
        <v>if df.groupby(['year-month'])[['int_debt']].apply(mad).any() == 0:
    int_debt_mad = df.groupby(['year-month'])[['int_debt']].apply(meanad)
else:
    int_debt_mad = df.groupby(['year-month'])[['int_debt']].apply(mad)</v>
      </c>
      <c r="O111" t="str">
        <f t="shared" si="23"/>
        <v>int_debt_mad.name = 'int_debt_mad'</v>
      </c>
      <c r="P111" t="str">
        <f t="shared" si="24"/>
        <v>df = df.join(int_debt_mad, on=['year-month'])</v>
      </c>
      <c r="Q111" t="str">
        <f t="shared" si="25"/>
        <v>if df.groupby(['year-month', 'industry'])[['int_debt']].apply(mad).any() == 0:
    int_debt_sector_mad = df.groupby(['year-month', 'industry'])[['int_debt']].apply(meanad)
else:
    int_debt_sector_mad = df.groupby(['year-month', 'industry'])[['int_debt']].apply(mad)</v>
      </c>
      <c r="R111" t="str">
        <f t="shared" si="26"/>
        <v>int_debt_sector_mad.name = 'int_debt_sector_mad'</v>
      </c>
      <c r="S111" t="str">
        <f t="shared" si="27"/>
        <v>df = df.join(int_debt_sector_mad, on=['year-month', 'industry'])</v>
      </c>
      <c r="T111" t="str">
        <f t="shared" si="28"/>
        <v>df['int_debt_zscore'] = (df['int_debt'] - df['int_debt_median']) / df['int_debt_mad']</v>
      </c>
      <c r="U111" t="str">
        <f t="shared" si="29"/>
        <v>df['int_debt_sector_zscore'] = (df['int_debt'] - df['int_debt_sector_median']) / df['int_debt_sector_mad']</v>
      </c>
    </row>
    <row r="112" spans="1:21" x14ac:dyDescent="0.25">
      <c r="A112" t="s">
        <v>345</v>
      </c>
      <c r="B112">
        <v>110</v>
      </c>
      <c r="C112" t="str">
        <f t="shared" si="15"/>
        <v xml:space="preserve">'int_totdebt', </v>
      </c>
      <c r="D112">
        <v>417</v>
      </c>
      <c r="E112" t="str">
        <f t="shared" si="16"/>
        <v>int_totdebt_median = df.groupby(['year-month'])[['int_totdebt']].apply(np.nanmedian)</v>
      </c>
      <c r="F112">
        <v>418</v>
      </c>
      <c r="G112" t="str">
        <f t="shared" si="17"/>
        <v>int_totdebt_median.name = 'int_totdebt_median'</v>
      </c>
      <c r="H112">
        <v>419</v>
      </c>
      <c r="I112">
        <v>420</v>
      </c>
      <c r="J112" t="str">
        <f t="shared" si="18"/>
        <v>df = df.join(int_totdebt_median, on=['year-month'])</v>
      </c>
      <c r="K112" t="str">
        <f t="shared" si="19"/>
        <v>int_totdebt_sector_median = df.groupby(['year-month', 'industry'])[['int_totdebt']].apply(np.nanmedian)</v>
      </c>
      <c r="L112" t="str">
        <f t="shared" si="20"/>
        <v>int_totdebt_sector_median.name = 'int_totdebt_sector_median'</v>
      </c>
      <c r="M112" t="str">
        <f t="shared" si="21"/>
        <v>df = df.join(int_totdebt_sector_median, on=['year-month', 'industry'])</v>
      </c>
      <c r="N112" t="str">
        <f t="shared" si="22"/>
        <v>if df.groupby(['year-month'])[['int_totdebt']].apply(mad).any() == 0:
    int_totdebt_mad = df.groupby(['year-month'])[['int_totdebt']].apply(meanad)
else:
    int_totdebt_mad = df.groupby(['year-month'])[['int_totdebt']].apply(mad)</v>
      </c>
      <c r="O112" t="str">
        <f t="shared" si="23"/>
        <v>int_totdebt_mad.name = 'int_totdebt_mad'</v>
      </c>
      <c r="P112" t="str">
        <f t="shared" si="24"/>
        <v>df = df.join(int_totdebt_mad, on=['year-month'])</v>
      </c>
      <c r="Q112" t="str">
        <f t="shared" si="25"/>
        <v>if df.groupby(['year-month', 'industry'])[['int_totdebt']].apply(mad).any() == 0:
    int_totdebt_sector_mad = df.groupby(['year-month', 'industry'])[['int_totdebt']].apply(meanad)
else:
    int_totdebt_sector_mad = df.groupby(['year-month', 'industry'])[['int_totdebt']].apply(mad)</v>
      </c>
      <c r="R112" t="str">
        <f t="shared" si="26"/>
        <v>int_totdebt_sector_mad.name = 'int_totdebt_sector_mad'</v>
      </c>
      <c r="S112" t="str">
        <f t="shared" si="27"/>
        <v>df = df.join(int_totdebt_sector_mad, on=['year-month', 'industry'])</v>
      </c>
      <c r="T112" t="str">
        <f t="shared" si="28"/>
        <v>df['int_totdebt_zscore'] = (df['int_totdebt'] - df['int_totdebt_median']) / df['int_totdebt_mad']</v>
      </c>
      <c r="U112" t="str">
        <f t="shared" si="29"/>
        <v>df['int_totdebt_sector_zscore'] = (df['int_totdebt'] - df['int_totdebt_sector_median']) / df['int_totdebt_sector_mad']</v>
      </c>
    </row>
    <row r="113" spans="1:21" x14ac:dyDescent="0.25">
      <c r="A113" t="s">
        <v>356</v>
      </c>
      <c r="B113">
        <v>111</v>
      </c>
      <c r="C113" t="str">
        <f t="shared" si="15"/>
        <v xml:space="preserve">'intcov', </v>
      </c>
      <c r="D113">
        <v>421</v>
      </c>
      <c r="E113" t="str">
        <f t="shared" si="16"/>
        <v>intcov_median = df.groupby(['year-month'])[['intcov']].apply(np.nanmedian)</v>
      </c>
      <c r="F113">
        <v>422</v>
      </c>
      <c r="G113" t="str">
        <f t="shared" si="17"/>
        <v>intcov_median.name = 'intcov_median'</v>
      </c>
      <c r="H113">
        <v>423</v>
      </c>
      <c r="I113">
        <v>424</v>
      </c>
      <c r="J113" t="str">
        <f t="shared" si="18"/>
        <v>df = df.join(intcov_median, on=['year-month'])</v>
      </c>
      <c r="K113" t="str">
        <f t="shared" si="19"/>
        <v>intcov_sector_median = df.groupby(['year-month', 'industry'])[['intcov']].apply(np.nanmedian)</v>
      </c>
      <c r="L113" t="str">
        <f t="shared" si="20"/>
        <v>intcov_sector_median.name = 'intcov_sector_median'</v>
      </c>
      <c r="M113" t="str">
        <f t="shared" si="21"/>
        <v>df = df.join(intcov_sector_median, on=['year-month', 'industry'])</v>
      </c>
      <c r="N113" t="str">
        <f t="shared" si="22"/>
        <v>if df.groupby(['year-month'])[['intcov']].apply(mad).any() == 0:
    intcov_mad = df.groupby(['year-month'])[['intcov']].apply(meanad)
else:
    intcov_mad = df.groupby(['year-month'])[['intcov']].apply(mad)</v>
      </c>
      <c r="O113" t="str">
        <f t="shared" si="23"/>
        <v>intcov_mad.name = 'intcov_mad'</v>
      </c>
      <c r="P113" t="str">
        <f t="shared" si="24"/>
        <v>df = df.join(intcov_mad, on=['year-month'])</v>
      </c>
      <c r="Q113" t="str">
        <f t="shared" si="25"/>
        <v>if df.groupby(['year-month', 'industry'])[['intcov']].apply(mad).any() == 0:
    intcov_sector_mad = df.groupby(['year-month', 'industry'])[['intcov']].apply(meanad)
else:
    intcov_sector_mad = df.groupby(['year-month', 'industry'])[['intcov']].apply(mad)</v>
      </c>
      <c r="R113" t="str">
        <f t="shared" si="26"/>
        <v>intcov_sector_mad.name = 'intcov_sector_mad'</v>
      </c>
      <c r="S113" t="str">
        <f t="shared" si="27"/>
        <v>df = df.join(intcov_sector_mad, on=['year-month', 'industry'])</v>
      </c>
      <c r="T113" t="str">
        <f t="shared" si="28"/>
        <v>df['intcov_zscore'] = (df['intcov'] - df['intcov_median']) / df['intcov_mad']</v>
      </c>
      <c r="U113" t="str">
        <f t="shared" si="29"/>
        <v>df['intcov_sector_zscore'] = (df['intcov'] - df['intcov_sector_median']) / df['intcov_sector_mad']</v>
      </c>
    </row>
    <row r="114" spans="1:21" x14ac:dyDescent="0.25">
      <c r="A114" t="s">
        <v>355</v>
      </c>
      <c r="B114">
        <v>112</v>
      </c>
      <c r="C114" t="str">
        <f t="shared" si="15"/>
        <v xml:space="preserve">'intcov_ratio', </v>
      </c>
      <c r="D114">
        <v>425</v>
      </c>
      <c r="E114" t="str">
        <f t="shared" si="16"/>
        <v>intcov_ratio_median = df.groupby(['year-month'])[['intcov_ratio']].apply(np.nanmedian)</v>
      </c>
      <c r="F114">
        <v>426</v>
      </c>
      <c r="G114" t="str">
        <f t="shared" si="17"/>
        <v>intcov_ratio_median.name = 'intcov_ratio_median'</v>
      </c>
      <c r="H114">
        <v>427</v>
      </c>
      <c r="I114">
        <v>428</v>
      </c>
      <c r="J114" t="str">
        <f t="shared" si="18"/>
        <v>df = df.join(intcov_ratio_median, on=['year-month'])</v>
      </c>
      <c r="K114" t="str">
        <f t="shared" si="19"/>
        <v>intcov_ratio_sector_median = df.groupby(['year-month', 'industry'])[['intcov_ratio']].apply(np.nanmedian)</v>
      </c>
      <c r="L114" t="str">
        <f t="shared" si="20"/>
        <v>intcov_ratio_sector_median.name = 'intcov_ratio_sector_median'</v>
      </c>
      <c r="M114" t="str">
        <f t="shared" si="21"/>
        <v>df = df.join(intcov_ratio_sector_median, on=['year-month', 'industry'])</v>
      </c>
      <c r="N114" t="str">
        <f t="shared" si="22"/>
        <v>if df.groupby(['year-month'])[['intcov_ratio']].apply(mad).any() == 0:
    intcov_ratio_mad = df.groupby(['year-month'])[['intcov_ratio']].apply(meanad)
else:
    intcov_ratio_mad = df.groupby(['year-month'])[['intcov_ratio']].apply(mad)</v>
      </c>
      <c r="O114" t="str">
        <f t="shared" si="23"/>
        <v>intcov_ratio_mad.name = 'intcov_ratio_mad'</v>
      </c>
      <c r="P114" t="str">
        <f t="shared" si="24"/>
        <v>df = df.join(intcov_ratio_mad, on=['year-month'])</v>
      </c>
      <c r="Q114" t="str">
        <f t="shared" si="25"/>
        <v>if df.groupby(['year-month', 'industry'])[['intcov_ratio']].apply(mad).any() == 0:
    intcov_ratio_sector_mad = df.groupby(['year-month', 'industry'])[['intcov_ratio']].apply(meanad)
else:
    intcov_ratio_sector_mad = df.groupby(['year-month', 'industry'])[['intcov_ratio']].apply(mad)</v>
      </c>
      <c r="R114" t="str">
        <f t="shared" si="26"/>
        <v>intcov_ratio_sector_mad.name = 'intcov_ratio_sector_mad'</v>
      </c>
      <c r="S114" t="str">
        <f t="shared" si="27"/>
        <v>df = df.join(intcov_ratio_sector_mad, on=['year-month', 'industry'])</v>
      </c>
      <c r="T114" t="str">
        <f t="shared" si="28"/>
        <v>df['intcov_ratio_zscore'] = (df['intcov_ratio'] - df['intcov_ratio_median']) / df['intcov_ratio_mad']</v>
      </c>
      <c r="U114" t="str">
        <f t="shared" si="29"/>
        <v>df['intcov_ratio_sector_zscore'] = (df['intcov_ratio'] - df['intcov_ratio_sector_median']) / df['intcov_ratio_sector_mad']</v>
      </c>
    </row>
    <row r="115" spans="1:21" x14ac:dyDescent="0.25">
      <c r="A115" t="s">
        <v>344</v>
      </c>
      <c r="B115">
        <v>113</v>
      </c>
      <c r="C115" t="str">
        <f t="shared" si="15"/>
        <v xml:space="preserve">'inv_turn', </v>
      </c>
      <c r="D115">
        <v>429</v>
      </c>
      <c r="E115" t="str">
        <f t="shared" si="16"/>
        <v>inv_turn_median = df.groupby(['year-month'])[['inv_turn']].apply(np.nanmedian)</v>
      </c>
      <c r="F115">
        <v>430</v>
      </c>
      <c r="G115" t="str">
        <f t="shared" si="17"/>
        <v>inv_turn_median.name = 'inv_turn_median'</v>
      </c>
      <c r="H115">
        <v>431</v>
      </c>
      <c r="I115">
        <v>432</v>
      </c>
      <c r="J115" t="str">
        <f t="shared" si="18"/>
        <v>df = df.join(inv_turn_median, on=['year-month'])</v>
      </c>
      <c r="K115" t="str">
        <f t="shared" si="19"/>
        <v>inv_turn_sector_median = df.groupby(['year-month', 'industry'])[['inv_turn']].apply(np.nanmedian)</v>
      </c>
      <c r="L115" t="str">
        <f t="shared" si="20"/>
        <v>inv_turn_sector_median.name = 'inv_turn_sector_median'</v>
      </c>
      <c r="M115" t="str">
        <f t="shared" si="21"/>
        <v>df = df.join(inv_turn_sector_median, on=['year-month', 'industry'])</v>
      </c>
      <c r="N115" t="str">
        <f t="shared" si="22"/>
        <v>if df.groupby(['year-month'])[['inv_turn']].apply(mad).any() == 0:
    inv_turn_mad = df.groupby(['year-month'])[['inv_turn']].apply(meanad)
else:
    inv_turn_mad = df.groupby(['year-month'])[['inv_turn']].apply(mad)</v>
      </c>
      <c r="O115" t="str">
        <f t="shared" si="23"/>
        <v>inv_turn_mad.name = 'inv_turn_mad'</v>
      </c>
      <c r="P115" t="str">
        <f t="shared" si="24"/>
        <v>df = df.join(inv_turn_mad, on=['year-month'])</v>
      </c>
      <c r="Q115" t="str">
        <f t="shared" si="25"/>
        <v>if df.groupby(['year-month', 'industry'])[['inv_turn']].apply(mad).any() == 0:
    inv_turn_sector_mad = df.groupby(['year-month', 'industry'])[['inv_turn']].apply(meanad)
else:
    inv_turn_sector_mad = df.groupby(['year-month', 'industry'])[['inv_turn']].apply(mad)</v>
      </c>
      <c r="R115" t="str">
        <f t="shared" si="26"/>
        <v>inv_turn_sector_mad.name = 'inv_turn_sector_mad'</v>
      </c>
      <c r="S115" t="str">
        <f t="shared" si="27"/>
        <v>df = df.join(inv_turn_sector_mad, on=['year-month', 'industry'])</v>
      </c>
      <c r="T115" t="str">
        <f t="shared" si="28"/>
        <v>df['inv_turn_zscore'] = (df['inv_turn'] - df['inv_turn_median']) / df['inv_turn_mad']</v>
      </c>
      <c r="U115" t="str">
        <f t="shared" si="29"/>
        <v>df['inv_turn_sector_zscore'] = (df['inv_turn'] - df['inv_turn_sector_median']) / df['inv_turn_sector_mad']</v>
      </c>
    </row>
    <row r="116" spans="1:21" x14ac:dyDescent="0.25">
      <c r="A116" t="s">
        <v>358</v>
      </c>
      <c r="B116">
        <v>114</v>
      </c>
      <c r="C116" t="str">
        <f t="shared" si="15"/>
        <v xml:space="preserve">'invt_act', </v>
      </c>
      <c r="D116">
        <v>433</v>
      </c>
      <c r="E116" t="str">
        <f t="shared" si="16"/>
        <v>invt_act_median = df.groupby(['year-month'])[['invt_act']].apply(np.nanmedian)</v>
      </c>
      <c r="F116">
        <v>434</v>
      </c>
      <c r="G116" t="str">
        <f t="shared" si="17"/>
        <v>invt_act_median.name = 'invt_act_median'</v>
      </c>
      <c r="H116">
        <v>435</v>
      </c>
      <c r="I116">
        <v>436</v>
      </c>
      <c r="J116" t="str">
        <f t="shared" si="18"/>
        <v>df = df.join(invt_act_median, on=['year-month'])</v>
      </c>
      <c r="K116" t="str">
        <f t="shared" si="19"/>
        <v>invt_act_sector_median = df.groupby(['year-month', 'industry'])[['invt_act']].apply(np.nanmedian)</v>
      </c>
      <c r="L116" t="str">
        <f t="shared" si="20"/>
        <v>invt_act_sector_median.name = 'invt_act_sector_median'</v>
      </c>
      <c r="M116" t="str">
        <f t="shared" si="21"/>
        <v>df = df.join(invt_act_sector_median, on=['year-month', 'industry'])</v>
      </c>
      <c r="N116" t="str">
        <f t="shared" si="22"/>
        <v>if df.groupby(['year-month'])[['invt_act']].apply(mad).any() == 0:
    invt_act_mad = df.groupby(['year-month'])[['invt_act']].apply(meanad)
else:
    invt_act_mad = df.groupby(['year-month'])[['invt_act']].apply(mad)</v>
      </c>
      <c r="O116" t="str">
        <f t="shared" si="23"/>
        <v>invt_act_mad.name = 'invt_act_mad'</v>
      </c>
      <c r="P116" t="str">
        <f t="shared" si="24"/>
        <v>df = df.join(invt_act_mad, on=['year-month'])</v>
      </c>
      <c r="Q116" t="str">
        <f t="shared" si="25"/>
        <v>if df.groupby(['year-month', 'industry'])[['invt_act']].apply(mad).any() == 0:
    invt_act_sector_mad = df.groupby(['year-month', 'industry'])[['invt_act']].apply(meanad)
else:
    invt_act_sector_mad = df.groupby(['year-month', 'industry'])[['invt_act']].apply(mad)</v>
      </c>
      <c r="R116" t="str">
        <f t="shared" si="26"/>
        <v>invt_act_sector_mad.name = 'invt_act_sector_mad'</v>
      </c>
      <c r="S116" t="str">
        <f t="shared" si="27"/>
        <v>df = df.join(invt_act_sector_mad, on=['year-month', 'industry'])</v>
      </c>
      <c r="T116" t="str">
        <f t="shared" si="28"/>
        <v>df['invt_act_zscore'] = (df['invt_act'] - df['invt_act_median']) / df['invt_act_mad']</v>
      </c>
      <c r="U116" t="str">
        <f t="shared" si="29"/>
        <v>df['invt_act_sector_zscore'] = (df['invt_act'] - df['invt_act_sector_median']) / df['invt_act_sector_mad']</v>
      </c>
    </row>
    <row r="117" spans="1:21" x14ac:dyDescent="0.25">
      <c r="A117" t="s">
        <v>441</v>
      </c>
      <c r="B117">
        <v>115</v>
      </c>
      <c r="C117" t="str">
        <f t="shared" si="15"/>
        <v xml:space="preserve">'lt_debt', </v>
      </c>
      <c r="D117">
        <v>437</v>
      </c>
      <c r="E117" t="str">
        <f t="shared" si="16"/>
        <v>lt_debt_median = df.groupby(['year-month'])[['lt_debt']].apply(np.nanmedian)</v>
      </c>
      <c r="F117">
        <v>438</v>
      </c>
      <c r="G117" t="str">
        <f t="shared" si="17"/>
        <v>lt_debt_median.name = 'lt_debt_median'</v>
      </c>
      <c r="H117">
        <v>439</v>
      </c>
      <c r="I117">
        <v>440</v>
      </c>
      <c r="J117" t="str">
        <f t="shared" si="18"/>
        <v>df = df.join(lt_debt_median, on=['year-month'])</v>
      </c>
      <c r="K117" t="str">
        <f t="shared" si="19"/>
        <v>lt_debt_sector_median = df.groupby(['year-month', 'industry'])[['lt_debt']].apply(np.nanmedian)</v>
      </c>
      <c r="L117" t="str">
        <f t="shared" si="20"/>
        <v>lt_debt_sector_median.name = 'lt_debt_sector_median'</v>
      </c>
      <c r="M117" t="str">
        <f t="shared" si="21"/>
        <v>df = df.join(lt_debt_sector_median, on=['year-month', 'industry'])</v>
      </c>
      <c r="N117" t="str">
        <f t="shared" si="22"/>
        <v>if df.groupby(['year-month'])[['lt_debt']].apply(mad).any() == 0:
    lt_debt_mad = df.groupby(['year-month'])[['lt_debt']].apply(meanad)
else:
    lt_debt_mad = df.groupby(['year-month'])[['lt_debt']].apply(mad)</v>
      </c>
      <c r="O117" t="str">
        <f t="shared" si="23"/>
        <v>lt_debt_mad.name = 'lt_debt_mad'</v>
      </c>
      <c r="P117" t="str">
        <f t="shared" si="24"/>
        <v>df = df.join(lt_debt_mad, on=['year-month'])</v>
      </c>
      <c r="Q117" t="str">
        <f t="shared" si="25"/>
        <v>if df.groupby(['year-month', 'industry'])[['lt_debt']].apply(mad).any() == 0:
    lt_debt_sector_mad = df.groupby(['year-month', 'industry'])[['lt_debt']].apply(meanad)
else:
    lt_debt_sector_mad = df.groupby(['year-month', 'industry'])[['lt_debt']].apply(mad)</v>
      </c>
      <c r="R117" t="str">
        <f t="shared" si="26"/>
        <v>lt_debt_sector_mad.name = 'lt_debt_sector_mad'</v>
      </c>
      <c r="S117" t="str">
        <f t="shared" si="27"/>
        <v>df = df.join(lt_debt_sector_mad, on=['year-month', 'industry'])</v>
      </c>
      <c r="T117" t="str">
        <f t="shared" si="28"/>
        <v>df['lt_debt_zscore'] = (df['lt_debt'] - df['lt_debt_median']) / df['lt_debt_mad']</v>
      </c>
      <c r="U117" t="str">
        <f t="shared" si="29"/>
        <v>df['lt_debt_sector_zscore'] = (df['lt_debt'] - df['lt_debt_sector_median']) / df['lt_debt_sector_mad']</v>
      </c>
    </row>
    <row r="118" spans="1:21" x14ac:dyDescent="0.25">
      <c r="A118" t="s">
        <v>419</v>
      </c>
      <c r="B118">
        <v>116</v>
      </c>
      <c r="C118" t="str">
        <f t="shared" si="15"/>
        <v xml:space="preserve">'lt_ppent', </v>
      </c>
      <c r="D118">
        <v>441</v>
      </c>
      <c r="E118" t="str">
        <f t="shared" si="16"/>
        <v>lt_ppent_median = df.groupby(['year-month'])[['lt_ppent']].apply(np.nanmedian)</v>
      </c>
      <c r="F118">
        <v>442</v>
      </c>
      <c r="G118" t="str">
        <f t="shared" si="17"/>
        <v>lt_ppent_median.name = 'lt_ppent_median'</v>
      </c>
      <c r="H118">
        <v>443</v>
      </c>
      <c r="I118">
        <v>444</v>
      </c>
      <c r="J118" t="str">
        <f t="shared" si="18"/>
        <v>df = df.join(lt_ppent_median, on=['year-month'])</v>
      </c>
      <c r="K118" t="str">
        <f t="shared" si="19"/>
        <v>lt_ppent_sector_median = df.groupby(['year-month', 'industry'])[['lt_ppent']].apply(np.nanmedian)</v>
      </c>
      <c r="L118" t="str">
        <f t="shared" si="20"/>
        <v>lt_ppent_sector_median.name = 'lt_ppent_sector_median'</v>
      </c>
      <c r="M118" t="str">
        <f t="shared" si="21"/>
        <v>df = df.join(lt_ppent_sector_median, on=['year-month', 'industry'])</v>
      </c>
      <c r="N118" t="str">
        <f t="shared" si="22"/>
        <v>if df.groupby(['year-month'])[['lt_ppent']].apply(mad).any() == 0:
    lt_ppent_mad = df.groupby(['year-month'])[['lt_ppent']].apply(meanad)
else:
    lt_ppent_mad = df.groupby(['year-month'])[['lt_ppent']].apply(mad)</v>
      </c>
      <c r="O118" t="str">
        <f t="shared" si="23"/>
        <v>lt_ppent_mad.name = 'lt_ppent_mad'</v>
      </c>
      <c r="P118" t="str">
        <f t="shared" si="24"/>
        <v>df = df.join(lt_ppent_mad, on=['year-month'])</v>
      </c>
      <c r="Q118" t="str">
        <f t="shared" si="25"/>
        <v>if df.groupby(['year-month', 'industry'])[['lt_ppent']].apply(mad).any() == 0:
    lt_ppent_sector_mad = df.groupby(['year-month', 'industry'])[['lt_ppent']].apply(meanad)
else:
    lt_ppent_sector_mad = df.groupby(['year-month', 'industry'])[['lt_ppent']].apply(mad)</v>
      </c>
      <c r="R118" t="str">
        <f t="shared" si="26"/>
        <v>lt_ppent_sector_mad.name = 'lt_ppent_sector_mad'</v>
      </c>
      <c r="S118" t="str">
        <f t="shared" si="27"/>
        <v>df = df.join(lt_ppent_sector_mad, on=['year-month', 'industry'])</v>
      </c>
      <c r="T118" t="str">
        <f t="shared" si="28"/>
        <v>df['lt_ppent_zscore'] = (df['lt_ppent'] - df['lt_ppent_median']) / df['lt_ppent_mad']</v>
      </c>
      <c r="U118" t="str">
        <f t="shared" si="29"/>
        <v>df['lt_ppent_sector_zscore'] = (df['lt_ppent'] - df['lt_ppent_sector_median']) / df['lt_ppent_sector_mad']</v>
      </c>
    </row>
    <row r="119" spans="1:21" x14ac:dyDescent="0.25">
      <c r="A119" t="s">
        <v>416</v>
      </c>
      <c r="B119">
        <v>117</v>
      </c>
      <c r="C119" t="str">
        <f t="shared" si="15"/>
        <v xml:space="preserve">'npm', </v>
      </c>
      <c r="D119">
        <v>445</v>
      </c>
      <c r="E119" t="str">
        <f t="shared" si="16"/>
        <v>npm_median = df.groupby(['year-month'])[['npm']].apply(np.nanmedian)</v>
      </c>
      <c r="F119">
        <v>446</v>
      </c>
      <c r="G119" t="str">
        <f t="shared" si="17"/>
        <v>npm_median.name = 'npm_median'</v>
      </c>
      <c r="H119">
        <v>447</v>
      </c>
      <c r="I119">
        <v>448</v>
      </c>
      <c r="J119" t="str">
        <f t="shared" si="18"/>
        <v>df = df.join(npm_median, on=['year-month'])</v>
      </c>
      <c r="K119" t="str">
        <f t="shared" si="19"/>
        <v>npm_sector_median = df.groupby(['year-month', 'industry'])[['npm']].apply(np.nanmedian)</v>
      </c>
      <c r="L119" t="str">
        <f t="shared" si="20"/>
        <v>npm_sector_median.name = 'npm_sector_median'</v>
      </c>
      <c r="M119" t="str">
        <f t="shared" si="21"/>
        <v>df = df.join(npm_sector_median, on=['year-month', 'industry'])</v>
      </c>
      <c r="N119" t="str">
        <f t="shared" si="22"/>
        <v>if df.groupby(['year-month'])[['npm']].apply(mad).any() == 0:
    npm_mad = df.groupby(['year-month'])[['npm']].apply(meanad)
else:
    npm_mad = df.groupby(['year-month'])[['npm']].apply(mad)</v>
      </c>
      <c r="O119" t="str">
        <f t="shared" si="23"/>
        <v>npm_mad.name = 'npm_mad'</v>
      </c>
      <c r="P119" t="str">
        <f t="shared" si="24"/>
        <v>df = df.join(npm_mad, on=['year-month'])</v>
      </c>
      <c r="Q119" t="str">
        <f t="shared" si="25"/>
        <v>if df.groupby(['year-month', 'industry'])[['npm']].apply(mad).any() == 0:
    npm_sector_mad = df.groupby(['year-month', 'industry'])[['npm']].apply(meanad)
else:
    npm_sector_mad = df.groupby(['year-month', 'industry'])[['npm']].apply(mad)</v>
      </c>
      <c r="R119" t="str">
        <f t="shared" si="26"/>
        <v>npm_sector_mad.name = 'npm_sector_mad'</v>
      </c>
      <c r="S119" t="str">
        <f t="shared" si="27"/>
        <v>df = df.join(npm_sector_mad, on=['year-month', 'industry'])</v>
      </c>
      <c r="T119" t="str">
        <f t="shared" si="28"/>
        <v>df['npm_zscore'] = (df['npm'] - df['npm_median']) / df['npm_mad']</v>
      </c>
      <c r="U119" t="str">
        <f t="shared" si="29"/>
        <v>df['npm_sector_zscore'] = (df['npm'] - df['npm_sector_median']) / df['npm_sector_mad']</v>
      </c>
    </row>
    <row r="120" spans="1:21" x14ac:dyDescent="0.25">
      <c r="A120" t="s">
        <v>361</v>
      </c>
      <c r="B120">
        <v>118</v>
      </c>
      <c r="C120" t="str">
        <f t="shared" si="15"/>
        <v xml:space="preserve">'ocf_lct', </v>
      </c>
      <c r="D120">
        <v>449</v>
      </c>
      <c r="E120" t="str">
        <f t="shared" si="16"/>
        <v>ocf_lct_median = df.groupby(['year-month'])[['ocf_lct']].apply(np.nanmedian)</v>
      </c>
      <c r="F120">
        <v>450</v>
      </c>
      <c r="G120" t="str">
        <f t="shared" si="17"/>
        <v>ocf_lct_median.name = 'ocf_lct_median'</v>
      </c>
      <c r="H120">
        <v>451</v>
      </c>
      <c r="I120">
        <v>452</v>
      </c>
      <c r="J120" t="str">
        <f t="shared" si="18"/>
        <v>df = df.join(ocf_lct_median, on=['year-month'])</v>
      </c>
      <c r="K120" t="str">
        <f t="shared" si="19"/>
        <v>ocf_lct_sector_median = df.groupby(['year-month', 'industry'])[['ocf_lct']].apply(np.nanmedian)</v>
      </c>
      <c r="L120" t="str">
        <f t="shared" si="20"/>
        <v>ocf_lct_sector_median.name = 'ocf_lct_sector_median'</v>
      </c>
      <c r="M120" t="str">
        <f t="shared" si="21"/>
        <v>df = df.join(ocf_lct_sector_median, on=['year-month', 'industry'])</v>
      </c>
      <c r="N120" t="str">
        <f t="shared" si="22"/>
        <v>if df.groupby(['year-month'])[['ocf_lct']].apply(mad).any() == 0:
    ocf_lct_mad = df.groupby(['year-month'])[['ocf_lct']].apply(meanad)
else:
    ocf_lct_mad = df.groupby(['year-month'])[['ocf_lct']].apply(mad)</v>
      </c>
      <c r="O120" t="str">
        <f t="shared" si="23"/>
        <v>ocf_lct_mad.name = 'ocf_lct_mad'</v>
      </c>
      <c r="P120" t="str">
        <f t="shared" si="24"/>
        <v>df = df.join(ocf_lct_mad, on=['year-month'])</v>
      </c>
      <c r="Q120" t="str">
        <f t="shared" si="25"/>
        <v>if df.groupby(['year-month', 'industry'])[['ocf_lct']].apply(mad).any() == 0:
    ocf_lct_sector_mad = df.groupby(['year-month', 'industry'])[['ocf_lct']].apply(meanad)
else:
    ocf_lct_sector_mad = df.groupby(['year-month', 'industry'])[['ocf_lct']].apply(mad)</v>
      </c>
      <c r="R120" t="str">
        <f t="shared" si="26"/>
        <v>ocf_lct_sector_mad.name = 'ocf_lct_sector_mad'</v>
      </c>
      <c r="S120" t="str">
        <f t="shared" si="27"/>
        <v>df = df.join(ocf_lct_sector_mad, on=['year-month', 'industry'])</v>
      </c>
      <c r="T120" t="str">
        <f t="shared" si="28"/>
        <v>df['ocf_lct_zscore'] = (df['ocf_lct'] - df['ocf_lct_median']) / df['ocf_lct_mad']</v>
      </c>
      <c r="U120" t="str">
        <f t="shared" si="29"/>
        <v>df['ocf_lct_sector_zscore'] = (df['ocf_lct'] - df['ocf_lct_sector_median']) / df['ocf_lct_sector_mad']</v>
      </c>
    </row>
    <row r="121" spans="1:21" x14ac:dyDescent="0.25">
      <c r="A121" t="s">
        <v>413</v>
      </c>
      <c r="B121">
        <v>119</v>
      </c>
      <c r="C121" t="str">
        <f t="shared" si="15"/>
        <v xml:space="preserve">'opmad', </v>
      </c>
      <c r="D121">
        <v>453</v>
      </c>
      <c r="E121" t="str">
        <f t="shared" si="16"/>
        <v>opmad_median = df.groupby(['year-month'])[['opmad']].apply(np.nanmedian)</v>
      </c>
      <c r="F121">
        <v>454</v>
      </c>
      <c r="G121" t="str">
        <f t="shared" si="17"/>
        <v>opmad_median.name = 'opmad_median'</v>
      </c>
      <c r="H121">
        <v>455</v>
      </c>
      <c r="I121">
        <v>456</v>
      </c>
      <c r="J121" t="str">
        <f t="shared" si="18"/>
        <v>df = df.join(opmad_median, on=['year-month'])</v>
      </c>
      <c r="K121" t="str">
        <f t="shared" si="19"/>
        <v>opmad_sector_median = df.groupby(['year-month', 'industry'])[['opmad']].apply(np.nanmedian)</v>
      </c>
      <c r="L121" t="str">
        <f t="shared" si="20"/>
        <v>opmad_sector_median.name = 'opmad_sector_median'</v>
      </c>
      <c r="M121" t="str">
        <f t="shared" si="21"/>
        <v>df = df.join(opmad_sector_median, on=['year-month', 'industry'])</v>
      </c>
      <c r="N121" t="str">
        <f t="shared" si="22"/>
        <v>if df.groupby(['year-month'])[['opmad']].apply(mad).any() == 0:
    opmad_mad = df.groupby(['year-month'])[['opmad']].apply(meanad)
else:
    opmad_mad = df.groupby(['year-month'])[['opmad']].apply(mad)</v>
      </c>
      <c r="O121" t="str">
        <f t="shared" si="23"/>
        <v>opmad_mad.name = 'opmad_mad'</v>
      </c>
      <c r="P121" t="str">
        <f t="shared" si="24"/>
        <v>df = df.join(opmad_mad, on=['year-month'])</v>
      </c>
      <c r="Q121" t="str">
        <f t="shared" si="25"/>
        <v>if df.groupby(['year-month', 'industry'])[['opmad']].apply(mad).any() == 0:
    opmad_sector_mad = df.groupby(['year-month', 'industry'])[['opmad']].apply(meanad)
else:
    opmad_sector_mad = df.groupby(['year-month', 'industry'])[['opmad']].apply(mad)</v>
      </c>
      <c r="R121" t="str">
        <f t="shared" si="26"/>
        <v>opmad_sector_mad.name = 'opmad_sector_mad'</v>
      </c>
      <c r="S121" t="str">
        <f t="shared" si="27"/>
        <v>df = df.join(opmad_sector_mad, on=['year-month', 'industry'])</v>
      </c>
      <c r="T121" t="str">
        <f t="shared" si="28"/>
        <v>df['opmad_zscore'] = (df['opmad'] - df['opmad_median']) / df['opmad_mad']</v>
      </c>
      <c r="U121" t="str">
        <f t="shared" si="29"/>
        <v>df['opmad_sector_zscore'] = (df['opmad'] - df['opmad_sector_median']) / df['opmad_sector_mad']</v>
      </c>
    </row>
    <row r="122" spans="1:21" x14ac:dyDescent="0.25">
      <c r="A122" t="s">
        <v>414</v>
      </c>
      <c r="B122">
        <v>120</v>
      </c>
      <c r="C122" t="str">
        <f t="shared" si="15"/>
        <v xml:space="preserve">'opmbd', </v>
      </c>
      <c r="D122">
        <v>457</v>
      </c>
      <c r="E122" t="str">
        <f t="shared" si="16"/>
        <v>opmbd_median = df.groupby(['year-month'])[['opmbd']].apply(np.nanmedian)</v>
      </c>
      <c r="F122">
        <v>458</v>
      </c>
      <c r="G122" t="str">
        <f t="shared" si="17"/>
        <v>opmbd_median.name = 'opmbd_median'</v>
      </c>
      <c r="H122">
        <v>459</v>
      </c>
      <c r="I122">
        <v>460</v>
      </c>
      <c r="J122" t="str">
        <f t="shared" si="18"/>
        <v>df = df.join(opmbd_median, on=['year-month'])</v>
      </c>
      <c r="K122" t="str">
        <f t="shared" si="19"/>
        <v>opmbd_sector_median = df.groupby(['year-month', 'industry'])[['opmbd']].apply(np.nanmedian)</v>
      </c>
      <c r="L122" t="str">
        <f t="shared" si="20"/>
        <v>opmbd_sector_median.name = 'opmbd_sector_median'</v>
      </c>
      <c r="M122" t="str">
        <f t="shared" si="21"/>
        <v>df = df.join(opmbd_sector_median, on=['year-month', 'industry'])</v>
      </c>
      <c r="N122" t="str">
        <f t="shared" si="22"/>
        <v>if df.groupby(['year-month'])[['opmbd']].apply(mad).any() == 0:
    opmbd_mad = df.groupby(['year-month'])[['opmbd']].apply(meanad)
else:
    opmbd_mad = df.groupby(['year-month'])[['opmbd']].apply(mad)</v>
      </c>
      <c r="O122" t="str">
        <f t="shared" si="23"/>
        <v>opmbd_mad.name = 'opmbd_mad'</v>
      </c>
      <c r="P122" t="str">
        <f t="shared" si="24"/>
        <v>df = df.join(opmbd_mad, on=['year-month'])</v>
      </c>
      <c r="Q122" t="str">
        <f t="shared" si="25"/>
        <v>if df.groupby(['year-month', 'industry'])[['opmbd']].apply(mad).any() == 0:
    opmbd_sector_mad = df.groupby(['year-month', 'industry'])[['opmbd']].apply(meanad)
else:
    opmbd_sector_mad = df.groupby(['year-month', 'industry'])[['opmbd']].apply(mad)</v>
      </c>
      <c r="R122" t="str">
        <f t="shared" si="26"/>
        <v>opmbd_sector_mad.name = 'opmbd_sector_mad'</v>
      </c>
      <c r="S122" t="str">
        <f t="shared" si="27"/>
        <v>df = df.join(opmbd_sector_mad, on=['year-month', 'industry'])</v>
      </c>
      <c r="T122" t="str">
        <f t="shared" si="28"/>
        <v>df['opmbd_zscore'] = (df['opmbd'] - df['opmbd_median']) / df['opmbd_mad']</v>
      </c>
      <c r="U122" t="str">
        <f t="shared" si="29"/>
        <v>df['opmbd_sector_zscore'] = (df['opmbd'] - df['opmbd_sector_median']) / df['opmbd_sector_mad']</v>
      </c>
    </row>
    <row r="123" spans="1:21" x14ac:dyDescent="0.25">
      <c r="A123" t="s">
        <v>418</v>
      </c>
      <c r="B123">
        <v>121</v>
      </c>
      <c r="C123" t="str">
        <f t="shared" si="15"/>
        <v xml:space="preserve">'pay_turn', </v>
      </c>
      <c r="D123">
        <v>461</v>
      </c>
      <c r="E123" t="str">
        <f t="shared" si="16"/>
        <v>pay_turn_median = df.groupby(['year-month'])[['pay_turn']].apply(np.nanmedian)</v>
      </c>
      <c r="F123">
        <v>462</v>
      </c>
      <c r="G123" t="str">
        <f t="shared" si="17"/>
        <v>pay_turn_median.name = 'pay_turn_median'</v>
      </c>
      <c r="H123">
        <v>463</v>
      </c>
      <c r="I123">
        <v>464</v>
      </c>
      <c r="J123" t="str">
        <f t="shared" si="18"/>
        <v>df = df.join(pay_turn_median, on=['year-month'])</v>
      </c>
      <c r="K123" t="str">
        <f t="shared" si="19"/>
        <v>pay_turn_sector_median = df.groupby(['year-month', 'industry'])[['pay_turn']].apply(np.nanmedian)</v>
      </c>
      <c r="L123" t="str">
        <f t="shared" si="20"/>
        <v>pay_turn_sector_median.name = 'pay_turn_sector_median'</v>
      </c>
      <c r="M123" t="str">
        <f t="shared" si="21"/>
        <v>df = df.join(pay_turn_sector_median, on=['year-month', 'industry'])</v>
      </c>
      <c r="N123" t="str">
        <f t="shared" si="22"/>
        <v>if df.groupby(['year-month'])[['pay_turn']].apply(mad).any() == 0:
    pay_turn_mad = df.groupby(['year-month'])[['pay_turn']].apply(meanad)
else:
    pay_turn_mad = df.groupby(['year-month'])[['pay_turn']].apply(mad)</v>
      </c>
      <c r="O123" t="str">
        <f t="shared" si="23"/>
        <v>pay_turn_mad.name = 'pay_turn_mad'</v>
      </c>
      <c r="P123" t="str">
        <f t="shared" si="24"/>
        <v>df = df.join(pay_turn_mad, on=['year-month'])</v>
      </c>
      <c r="Q123" t="str">
        <f t="shared" si="25"/>
        <v>if df.groupby(['year-month', 'industry'])[['pay_turn']].apply(mad).any() == 0:
    pay_turn_sector_mad = df.groupby(['year-month', 'industry'])[['pay_turn']].apply(meanad)
else:
    pay_turn_sector_mad = df.groupby(['year-month', 'industry'])[['pay_turn']].apply(mad)</v>
      </c>
      <c r="R123" t="str">
        <f t="shared" si="26"/>
        <v>pay_turn_sector_mad.name = 'pay_turn_sector_mad'</v>
      </c>
      <c r="S123" t="str">
        <f t="shared" si="27"/>
        <v>df = df.join(pay_turn_sector_mad, on=['year-month', 'industry'])</v>
      </c>
      <c r="T123" t="str">
        <f t="shared" si="28"/>
        <v>df['pay_turn_zscore'] = (df['pay_turn'] - df['pay_turn_median']) / df['pay_turn_mad']</v>
      </c>
      <c r="U123" t="str">
        <f t="shared" si="29"/>
        <v>df['pay_turn_sector_zscore'] = (df['pay_turn'] - df['pay_turn_sector_median']) / df['pay_turn_sector_mad']</v>
      </c>
    </row>
    <row r="124" spans="1:21" x14ac:dyDescent="0.25">
      <c r="A124" t="s">
        <v>446</v>
      </c>
      <c r="B124">
        <v>122</v>
      </c>
      <c r="C124" t="str">
        <f t="shared" si="15"/>
        <v xml:space="preserve">'pcf', </v>
      </c>
      <c r="D124">
        <v>465</v>
      </c>
      <c r="E124" t="str">
        <f t="shared" si="16"/>
        <v>pcf_median = df.groupby(['year-month'])[['pcf']].apply(np.nanmedian)</v>
      </c>
      <c r="F124">
        <v>466</v>
      </c>
      <c r="G124" t="str">
        <f t="shared" si="17"/>
        <v>pcf_median.name = 'pcf_median'</v>
      </c>
      <c r="H124">
        <v>467</v>
      </c>
      <c r="I124">
        <v>468</v>
      </c>
      <c r="J124" t="str">
        <f t="shared" si="18"/>
        <v>df = df.join(pcf_median, on=['year-month'])</v>
      </c>
      <c r="K124" t="str">
        <f t="shared" si="19"/>
        <v>pcf_sector_median = df.groupby(['year-month', 'industry'])[['pcf']].apply(np.nanmedian)</v>
      </c>
      <c r="L124" t="str">
        <f t="shared" si="20"/>
        <v>pcf_sector_median.name = 'pcf_sector_median'</v>
      </c>
      <c r="M124" t="str">
        <f t="shared" si="21"/>
        <v>df = df.join(pcf_sector_median, on=['year-month', 'industry'])</v>
      </c>
      <c r="N124" t="str">
        <f t="shared" si="22"/>
        <v>if df.groupby(['year-month'])[['pcf']].apply(mad).any() == 0:
    pcf_mad = df.groupby(['year-month'])[['pcf']].apply(meanad)
else:
    pcf_mad = df.groupby(['year-month'])[['pcf']].apply(mad)</v>
      </c>
      <c r="O124" t="str">
        <f t="shared" si="23"/>
        <v>pcf_mad.name = 'pcf_mad'</v>
      </c>
      <c r="P124" t="str">
        <f t="shared" si="24"/>
        <v>df = df.join(pcf_mad, on=['year-month'])</v>
      </c>
      <c r="Q124" t="str">
        <f t="shared" si="25"/>
        <v>if df.groupby(['year-month', 'industry'])[['pcf']].apply(mad).any() == 0:
    pcf_sector_mad = df.groupby(['year-month', 'industry'])[['pcf']].apply(meanad)
else:
    pcf_sector_mad = df.groupby(['year-month', 'industry'])[['pcf']].apply(mad)</v>
      </c>
      <c r="R124" t="str">
        <f t="shared" si="26"/>
        <v>pcf_sector_mad.name = 'pcf_sector_mad'</v>
      </c>
      <c r="S124" t="str">
        <f t="shared" si="27"/>
        <v>df = df.join(pcf_sector_mad, on=['year-month', 'industry'])</v>
      </c>
      <c r="T124" t="str">
        <f t="shared" si="28"/>
        <v>df['pcf_zscore'] = (df['pcf'] - df['pcf_median']) / df['pcf_mad']</v>
      </c>
      <c r="U124" t="str">
        <f t="shared" si="29"/>
        <v>df['pcf_sector_zscore'] = (df['pcf'] - df['pcf_sector_median']) / df['pcf_sector_mad']</v>
      </c>
    </row>
    <row r="125" spans="1:21" x14ac:dyDescent="0.25">
      <c r="A125" t="s">
        <v>421</v>
      </c>
      <c r="B125">
        <v>123</v>
      </c>
      <c r="C125" t="str">
        <f t="shared" si="15"/>
        <v xml:space="preserve">'pe_exi', </v>
      </c>
      <c r="D125">
        <v>469</v>
      </c>
      <c r="E125" t="str">
        <f t="shared" si="16"/>
        <v>pe_exi_median = df.groupby(['year-month'])[['pe_exi']].apply(np.nanmedian)</v>
      </c>
      <c r="F125">
        <v>470</v>
      </c>
      <c r="G125" t="str">
        <f t="shared" si="17"/>
        <v>pe_exi_median.name = 'pe_exi_median'</v>
      </c>
      <c r="H125">
        <v>471</v>
      </c>
      <c r="I125">
        <v>472</v>
      </c>
      <c r="J125" t="str">
        <f t="shared" si="18"/>
        <v>df = df.join(pe_exi_median, on=['year-month'])</v>
      </c>
      <c r="K125" t="str">
        <f t="shared" si="19"/>
        <v>pe_exi_sector_median = df.groupby(['year-month', 'industry'])[['pe_exi']].apply(np.nanmedian)</v>
      </c>
      <c r="L125" t="str">
        <f t="shared" si="20"/>
        <v>pe_exi_sector_median.name = 'pe_exi_sector_median'</v>
      </c>
      <c r="M125" t="str">
        <f t="shared" si="21"/>
        <v>df = df.join(pe_exi_sector_median, on=['year-month', 'industry'])</v>
      </c>
      <c r="N125" t="str">
        <f t="shared" si="22"/>
        <v>if df.groupby(['year-month'])[['pe_exi']].apply(mad).any() == 0:
    pe_exi_mad = df.groupby(['year-month'])[['pe_exi']].apply(meanad)
else:
    pe_exi_mad = df.groupby(['year-month'])[['pe_exi']].apply(mad)</v>
      </c>
      <c r="O125" t="str">
        <f t="shared" si="23"/>
        <v>pe_exi_mad.name = 'pe_exi_mad'</v>
      </c>
      <c r="P125" t="str">
        <f t="shared" si="24"/>
        <v>df = df.join(pe_exi_mad, on=['year-month'])</v>
      </c>
      <c r="Q125" t="str">
        <f t="shared" si="25"/>
        <v>if df.groupby(['year-month', 'industry'])[['pe_exi']].apply(mad).any() == 0:
    pe_exi_sector_mad = df.groupby(['year-month', 'industry'])[['pe_exi']].apply(meanad)
else:
    pe_exi_sector_mad = df.groupby(['year-month', 'industry'])[['pe_exi']].apply(mad)</v>
      </c>
      <c r="R125" t="str">
        <f t="shared" si="26"/>
        <v>pe_exi_sector_mad.name = 'pe_exi_sector_mad'</v>
      </c>
      <c r="S125" t="str">
        <f t="shared" si="27"/>
        <v>df = df.join(pe_exi_sector_mad, on=['year-month', 'industry'])</v>
      </c>
      <c r="T125" t="str">
        <f t="shared" si="28"/>
        <v>df['pe_exi_zscore'] = (df['pe_exi'] - df['pe_exi_median']) / df['pe_exi_mad']</v>
      </c>
      <c r="U125" t="str">
        <f t="shared" si="29"/>
        <v>df['pe_exi_sector_zscore'] = (df['pe_exi'] - df['pe_exi_sector_median']) / df['pe_exi_sector_mad']</v>
      </c>
    </row>
    <row r="126" spans="1:21" x14ac:dyDescent="0.25">
      <c r="A126" t="s">
        <v>422</v>
      </c>
      <c r="B126">
        <v>124</v>
      </c>
      <c r="C126" t="str">
        <f t="shared" si="15"/>
        <v xml:space="preserve">'pe_inc', </v>
      </c>
      <c r="D126">
        <v>473</v>
      </c>
      <c r="E126" t="str">
        <f t="shared" si="16"/>
        <v>pe_inc_median = df.groupby(['year-month'])[['pe_inc']].apply(np.nanmedian)</v>
      </c>
      <c r="F126">
        <v>474</v>
      </c>
      <c r="G126" t="str">
        <f t="shared" si="17"/>
        <v>pe_inc_median.name = 'pe_inc_median'</v>
      </c>
      <c r="H126">
        <v>475</v>
      </c>
      <c r="I126">
        <v>476</v>
      </c>
      <c r="J126" t="str">
        <f t="shared" si="18"/>
        <v>df = df.join(pe_inc_median, on=['year-month'])</v>
      </c>
      <c r="K126" t="str">
        <f t="shared" si="19"/>
        <v>pe_inc_sector_median = df.groupby(['year-month', 'industry'])[['pe_inc']].apply(np.nanmedian)</v>
      </c>
      <c r="L126" t="str">
        <f t="shared" si="20"/>
        <v>pe_inc_sector_median.name = 'pe_inc_sector_median'</v>
      </c>
      <c r="M126" t="str">
        <f t="shared" si="21"/>
        <v>df = df.join(pe_inc_sector_median, on=['year-month', 'industry'])</v>
      </c>
      <c r="N126" t="str">
        <f t="shared" si="22"/>
        <v>if df.groupby(['year-month'])[['pe_inc']].apply(mad).any() == 0:
    pe_inc_mad = df.groupby(['year-month'])[['pe_inc']].apply(meanad)
else:
    pe_inc_mad = df.groupby(['year-month'])[['pe_inc']].apply(mad)</v>
      </c>
      <c r="O126" t="str">
        <f t="shared" si="23"/>
        <v>pe_inc_mad.name = 'pe_inc_mad'</v>
      </c>
      <c r="P126" t="str">
        <f t="shared" si="24"/>
        <v>df = df.join(pe_inc_mad, on=['year-month'])</v>
      </c>
      <c r="Q126" t="str">
        <f t="shared" si="25"/>
        <v>if df.groupby(['year-month', 'industry'])[['pe_inc']].apply(mad).any() == 0:
    pe_inc_sector_mad = df.groupby(['year-month', 'industry'])[['pe_inc']].apply(meanad)
else:
    pe_inc_sector_mad = df.groupby(['year-month', 'industry'])[['pe_inc']].apply(mad)</v>
      </c>
      <c r="R126" t="str">
        <f t="shared" si="26"/>
        <v>pe_inc_sector_mad.name = 'pe_inc_sector_mad'</v>
      </c>
      <c r="S126" t="str">
        <f t="shared" si="27"/>
        <v>df = df.join(pe_inc_sector_mad, on=['year-month', 'industry'])</v>
      </c>
      <c r="T126" t="str">
        <f t="shared" si="28"/>
        <v>df['pe_inc_zscore'] = (df['pe_inc'] - df['pe_inc_median']) / df['pe_inc_mad']</v>
      </c>
      <c r="U126" t="str">
        <f t="shared" si="29"/>
        <v>df['pe_inc_sector_zscore'] = (df['pe_inc'] - df['pe_inc_sector_median']) / df['pe_inc_sector_mad']</v>
      </c>
    </row>
    <row r="127" spans="1:21" x14ac:dyDescent="0.25">
      <c r="A127" t="s">
        <v>423</v>
      </c>
      <c r="B127">
        <v>125</v>
      </c>
      <c r="C127" t="str">
        <f t="shared" si="15"/>
        <v xml:space="preserve">'pe_op_basic', </v>
      </c>
      <c r="D127">
        <v>477</v>
      </c>
      <c r="E127" t="str">
        <f t="shared" si="16"/>
        <v>pe_op_basic_median = df.groupby(['year-month'])[['pe_op_basic']].apply(np.nanmedian)</v>
      </c>
      <c r="F127">
        <v>478</v>
      </c>
      <c r="G127" t="str">
        <f t="shared" si="17"/>
        <v>pe_op_basic_median.name = 'pe_op_basic_median'</v>
      </c>
      <c r="H127">
        <v>479</v>
      </c>
      <c r="I127">
        <v>480</v>
      </c>
      <c r="J127" t="str">
        <f t="shared" si="18"/>
        <v>df = df.join(pe_op_basic_median, on=['year-month'])</v>
      </c>
      <c r="K127" t="str">
        <f t="shared" si="19"/>
        <v>pe_op_basic_sector_median = df.groupby(['year-month', 'industry'])[['pe_op_basic']].apply(np.nanmedian)</v>
      </c>
      <c r="L127" t="str">
        <f t="shared" si="20"/>
        <v>pe_op_basic_sector_median.name = 'pe_op_basic_sector_median'</v>
      </c>
      <c r="M127" t="str">
        <f t="shared" si="21"/>
        <v>df = df.join(pe_op_basic_sector_median, on=['year-month', 'industry'])</v>
      </c>
      <c r="N127" t="str">
        <f t="shared" si="22"/>
        <v>if df.groupby(['year-month'])[['pe_op_basic']].apply(mad).any() == 0:
    pe_op_basic_mad = df.groupby(['year-month'])[['pe_op_basic']].apply(meanad)
else:
    pe_op_basic_mad = df.groupby(['year-month'])[['pe_op_basic']].apply(mad)</v>
      </c>
      <c r="O127" t="str">
        <f t="shared" si="23"/>
        <v>pe_op_basic_mad.name = 'pe_op_basic_mad'</v>
      </c>
      <c r="P127" t="str">
        <f t="shared" si="24"/>
        <v>df = df.join(pe_op_basic_mad, on=['year-month'])</v>
      </c>
      <c r="Q127" t="str">
        <f t="shared" si="25"/>
        <v>if df.groupby(['year-month', 'industry'])[['pe_op_basic']].apply(mad).any() == 0:
    pe_op_basic_sector_mad = df.groupby(['year-month', 'industry'])[['pe_op_basic']].apply(meanad)
else:
    pe_op_basic_sector_mad = df.groupby(['year-month', 'industry'])[['pe_op_basic']].apply(mad)</v>
      </c>
      <c r="R127" t="str">
        <f t="shared" si="26"/>
        <v>pe_op_basic_sector_mad.name = 'pe_op_basic_sector_mad'</v>
      </c>
      <c r="S127" t="str">
        <f t="shared" si="27"/>
        <v>df = df.join(pe_op_basic_sector_mad, on=['year-month', 'industry'])</v>
      </c>
      <c r="T127" t="str">
        <f t="shared" si="28"/>
        <v>df['pe_op_basic_zscore'] = (df['pe_op_basic'] - df['pe_op_basic_median']) / df['pe_op_basic_mad']</v>
      </c>
      <c r="U127" t="str">
        <f t="shared" si="29"/>
        <v>df['pe_op_basic_sector_zscore'] = (df['pe_op_basic'] - df['pe_op_basic_sector_median']) / df['pe_op_basic_sector_mad']</v>
      </c>
    </row>
    <row r="128" spans="1:21" x14ac:dyDescent="0.25">
      <c r="A128" t="s">
        <v>420</v>
      </c>
      <c r="B128">
        <v>126</v>
      </c>
      <c r="C128" t="str">
        <f t="shared" si="15"/>
        <v xml:space="preserve">'pe_op_dil', </v>
      </c>
      <c r="D128">
        <v>481</v>
      </c>
      <c r="E128" t="str">
        <f t="shared" si="16"/>
        <v>pe_op_dil_median = df.groupby(['year-month'])[['pe_op_dil']].apply(np.nanmedian)</v>
      </c>
      <c r="F128">
        <v>482</v>
      </c>
      <c r="G128" t="str">
        <f t="shared" si="17"/>
        <v>pe_op_dil_median.name = 'pe_op_dil_median'</v>
      </c>
      <c r="H128">
        <v>483</v>
      </c>
      <c r="I128">
        <v>484</v>
      </c>
      <c r="J128" t="str">
        <f t="shared" si="18"/>
        <v>df = df.join(pe_op_dil_median, on=['year-month'])</v>
      </c>
      <c r="K128" t="str">
        <f t="shared" si="19"/>
        <v>pe_op_dil_sector_median = df.groupby(['year-month', 'industry'])[['pe_op_dil']].apply(np.nanmedian)</v>
      </c>
      <c r="L128" t="str">
        <f t="shared" si="20"/>
        <v>pe_op_dil_sector_median.name = 'pe_op_dil_sector_median'</v>
      </c>
      <c r="M128" t="str">
        <f t="shared" si="21"/>
        <v>df = df.join(pe_op_dil_sector_median, on=['year-month', 'industry'])</v>
      </c>
      <c r="N128" t="str">
        <f t="shared" si="22"/>
        <v>if df.groupby(['year-month'])[['pe_op_dil']].apply(mad).any() == 0:
    pe_op_dil_mad = df.groupby(['year-month'])[['pe_op_dil']].apply(meanad)
else:
    pe_op_dil_mad = df.groupby(['year-month'])[['pe_op_dil']].apply(mad)</v>
      </c>
      <c r="O128" t="str">
        <f t="shared" si="23"/>
        <v>pe_op_dil_mad.name = 'pe_op_dil_mad'</v>
      </c>
      <c r="P128" t="str">
        <f t="shared" si="24"/>
        <v>df = df.join(pe_op_dil_mad, on=['year-month'])</v>
      </c>
      <c r="Q128" t="str">
        <f t="shared" si="25"/>
        <v>if df.groupby(['year-month', 'industry'])[['pe_op_dil']].apply(mad).any() == 0:
    pe_op_dil_sector_mad = df.groupby(['year-month', 'industry'])[['pe_op_dil']].apply(meanad)
else:
    pe_op_dil_sector_mad = df.groupby(['year-month', 'industry'])[['pe_op_dil']].apply(mad)</v>
      </c>
      <c r="R128" t="str">
        <f t="shared" si="26"/>
        <v>pe_op_dil_sector_mad.name = 'pe_op_dil_sector_mad'</v>
      </c>
      <c r="S128" t="str">
        <f t="shared" si="27"/>
        <v>df = df.join(pe_op_dil_sector_mad, on=['year-month', 'industry'])</v>
      </c>
      <c r="T128" t="str">
        <f t="shared" si="28"/>
        <v>df['pe_op_dil_zscore'] = (df['pe_op_dil'] - df['pe_op_dil_median']) / df['pe_op_dil_mad']</v>
      </c>
      <c r="U128" t="str">
        <f t="shared" si="29"/>
        <v>df['pe_op_dil_sector_zscore'] = (df['pe_op_dil'] - df['pe_op_dil_sector_median']) / df['pe_op_dil_sector_mad']</v>
      </c>
    </row>
    <row r="129" spans="1:21" x14ac:dyDescent="0.25">
      <c r="A129" t="s">
        <v>339</v>
      </c>
      <c r="B129">
        <v>127</v>
      </c>
      <c r="C129" t="str">
        <f t="shared" si="15"/>
        <v xml:space="preserve">'PEG_1yrforward', </v>
      </c>
      <c r="D129">
        <v>485</v>
      </c>
      <c r="E129" t="str">
        <f t="shared" si="16"/>
        <v>PEG_1yrforward_median = df.groupby(['year-month'])[['PEG_1yrforward']].apply(np.nanmedian)</v>
      </c>
      <c r="F129">
        <v>486</v>
      </c>
      <c r="G129" t="str">
        <f t="shared" si="17"/>
        <v>PEG_1yrforward_median.name = 'PEG_1yrforward_median'</v>
      </c>
      <c r="H129">
        <v>487</v>
      </c>
      <c r="I129">
        <v>488</v>
      </c>
      <c r="J129" t="str">
        <f t="shared" si="18"/>
        <v>df = df.join(PEG_1yrforward_median, on=['year-month'])</v>
      </c>
      <c r="K129" t="str">
        <f t="shared" si="19"/>
        <v>PEG_1yrforward_sector_median = df.groupby(['year-month', 'industry'])[['PEG_1yrforward']].apply(np.nanmedian)</v>
      </c>
      <c r="L129" t="str">
        <f t="shared" si="20"/>
        <v>PEG_1yrforward_sector_median.name = 'PEG_1yrforward_sector_median'</v>
      </c>
      <c r="M129" t="str">
        <f t="shared" si="21"/>
        <v>df = df.join(PEG_1yrforward_sector_median, on=['year-month', 'industry'])</v>
      </c>
      <c r="N129" t="str">
        <f t="shared" si="22"/>
        <v>if df.groupby(['year-month'])[['PEG_1yrforward']].apply(mad).any() == 0:
    PEG_1yrforward_mad = df.groupby(['year-month'])[['PEG_1yrforward']].apply(meanad)
else:
    PEG_1yrforward_mad = df.groupby(['year-month'])[['PEG_1yrforward']].apply(mad)</v>
      </c>
      <c r="O129" t="str">
        <f t="shared" si="23"/>
        <v>PEG_1yrforward_mad.name = 'PEG_1yrforward_mad'</v>
      </c>
      <c r="P129" t="str">
        <f t="shared" si="24"/>
        <v>df = df.join(PEG_1yrforward_mad, on=['year-month'])</v>
      </c>
      <c r="Q129" t="str">
        <f t="shared" si="25"/>
        <v>if df.groupby(['year-month', 'industry'])[['PEG_1yrforward']].apply(mad).any() == 0:
    PEG_1yrforward_sector_mad = df.groupby(['year-month', 'industry'])[['PEG_1yrforward']].apply(meanad)
else:
    PEG_1yrforward_sector_mad = df.groupby(['year-month', 'industry'])[['PEG_1yrforward']].apply(mad)</v>
      </c>
      <c r="R129" t="str">
        <f t="shared" si="26"/>
        <v>PEG_1yrforward_sector_mad.name = 'PEG_1yrforward_sector_mad'</v>
      </c>
      <c r="S129" t="str">
        <f t="shared" si="27"/>
        <v>df = df.join(PEG_1yrforward_sector_mad, on=['year-month', 'industry'])</v>
      </c>
      <c r="T129" t="str">
        <f t="shared" si="28"/>
        <v>df['PEG_1yrforward_zscore'] = (df['PEG_1yrforward'] - df['PEG_1yrforward_median']) / df['PEG_1yrforward_mad']</v>
      </c>
      <c r="U129" t="str">
        <f t="shared" si="29"/>
        <v>df['PEG_1yrforward_sector_zscore'] = (df['PEG_1yrforward'] - df['PEG_1yrforward_sector_median']) / df['PEG_1yrforward_sector_mad']</v>
      </c>
    </row>
    <row r="130" spans="1:21" x14ac:dyDescent="0.25">
      <c r="A130" t="s">
        <v>296</v>
      </c>
      <c r="B130">
        <v>128</v>
      </c>
      <c r="C130" t="str">
        <f t="shared" si="15"/>
        <v xml:space="preserve">'PEG_ltgforward', </v>
      </c>
      <c r="D130">
        <v>489</v>
      </c>
      <c r="E130" t="str">
        <f t="shared" si="16"/>
        <v>PEG_ltgforward_median = df.groupby(['year-month'])[['PEG_ltgforward']].apply(np.nanmedian)</v>
      </c>
      <c r="F130">
        <v>490</v>
      </c>
      <c r="G130" t="str">
        <f t="shared" si="17"/>
        <v>PEG_ltgforward_median.name = 'PEG_ltgforward_median'</v>
      </c>
      <c r="H130">
        <v>491</v>
      </c>
      <c r="I130">
        <v>492</v>
      </c>
      <c r="J130" t="str">
        <f t="shared" si="18"/>
        <v>df = df.join(PEG_ltgforward_median, on=['year-month'])</v>
      </c>
      <c r="K130" t="str">
        <f t="shared" si="19"/>
        <v>PEG_ltgforward_sector_median = df.groupby(['year-month', 'industry'])[['PEG_ltgforward']].apply(np.nanmedian)</v>
      </c>
      <c r="L130" t="str">
        <f t="shared" si="20"/>
        <v>PEG_ltgforward_sector_median.name = 'PEG_ltgforward_sector_median'</v>
      </c>
      <c r="M130" t="str">
        <f t="shared" si="21"/>
        <v>df = df.join(PEG_ltgforward_sector_median, on=['year-month', 'industry'])</v>
      </c>
      <c r="N130" t="str">
        <f t="shared" si="22"/>
        <v>if df.groupby(['year-month'])[['PEG_ltgforward']].apply(mad).any() == 0:
    PEG_ltgforward_mad = df.groupby(['year-month'])[['PEG_ltgforward']].apply(meanad)
else:
    PEG_ltgforward_mad = df.groupby(['year-month'])[['PEG_ltgforward']].apply(mad)</v>
      </c>
      <c r="O130" t="str">
        <f t="shared" si="23"/>
        <v>PEG_ltgforward_mad.name = 'PEG_ltgforward_mad'</v>
      </c>
      <c r="P130" t="str">
        <f t="shared" si="24"/>
        <v>df = df.join(PEG_ltgforward_mad, on=['year-month'])</v>
      </c>
      <c r="Q130" t="str">
        <f t="shared" si="25"/>
        <v>if df.groupby(['year-month', 'industry'])[['PEG_ltgforward']].apply(mad).any() == 0:
    PEG_ltgforward_sector_mad = df.groupby(['year-month', 'industry'])[['PEG_ltgforward']].apply(meanad)
else:
    PEG_ltgforward_sector_mad = df.groupby(['year-month', 'industry'])[['PEG_ltgforward']].apply(mad)</v>
      </c>
      <c r="R130" t="str">
        <f t="shared" si="26"/>
        <v>PEG_ltgforward_sector_mad.name = 'PEG_ltgforward_sector_mad'</v>
      </c>
      <c r="S130" t="str">
        <f t="shared" si="27"/>
        <v>df = df.join(PEG_ltgforward_sector_mad, on=['year-month', 'industry'])</v>
      </c>
      <c r="T130" t="str">
        <f t="shared" si="28"/>
        <v>df['PEG_ltgforward_zscore'] = (df['PEG_ltgforward'] - df['PEG_ltgforward_median']) / df['PEG_ltgforward_mad']</v>
      </c>
      <c r="U130" t="str">
        <f t="shared" si="29"/>
        <v>df['PEG_ltgforward_sector_zscore'] = (df['PEG_ltgforward'] - df['PEG_ltgforward_sector_median']) / df['PEG_ltgforward_sector_mad']</v>
      </c>
    </row>
    <row r="131" spans="1:21" x14ac:dyDescent="0.25">
      <c r="A131" t="s">
        <v>297</v>
      </c>
      <c r="B131">
        <v>129</v>
      </c>
      <c r="C131" t="str">
        <f t="shared" ref="C131:C153" si="30">CONCATENATE("'",A131,"', ")</f>
        <v xml:space="preserve">'PEG_trailing', </v>
      </c>
      <c r="D131">
        <v>493</v>
      </c>
      <c r="E131" t="str">
        <f t="shared" si="16"/>
        <v>PEG_trailing_median = df.groupby(['year-month'])[['PEG_trailing']].apply(np.nanmedian)</v>
      </c>
      <c r="F131">
        <v>494</v>
      </c>
      <c r="G131" t="str">
        <f t="shared" si="17"/>
        <v>PEG_trailing_median.name = 'PEG_trailing_median'</v>
      </c>
      <c r="H131">
        <v>495</v>
      </c>
      <c r="I131">
        <v>496</v>
      </c>
      <c r="J131" t="str">
        <f t="shared" si="18"/>
        <v>df = df.join(PEG_trailing_median, on=['year-month'])</v>
      </c>
      <c r="K131" t="str">
        <f t="shared" si="19"/>
        <v>PEG_trailing_sector_median = df.groupby(['year-month', 'industry'])[['PEG_trailing']].apply(np.nanmedian)</v>
      </c>
      <c r="L131" t="str">
        <f t="shared" si="20"/>
        <v>PEG_trailing_sector_median.name = 'PEG_trailing_sector_median'</v>
      </c>
      <c r="M131" t="str">
        <f t="shared" si="21"/>
        <v>df = df.join(PEG_trailing_sector_median, on=['year-month', 'industry'])</v>
      </c>
      <c r="N131" t="str">
        <f t="shared" si="22"/>
        <v>if df.groupby(['year-month'])[['PEG_trailing']].apply(mad).any() == 0:
    PEG_trailing_mad = df.groupby(['year-month'])[['PEG_trailing']].apply(meanad)
else:
    PEG_trailing_mad = df.groupby(['year-month'])[['PEG_trailing']].apply(mad)</v>
      </c>
      <c r="O131" t="str">
        <f t="shared" si="23"/>
        <v>PEG_trailing_mad.name = 'PEG_trailing_mad'</v>
      </c>
      <c r="P131" t="str">
        <f t="shared" si="24"/>
        <v>df = df.join(PEG_trailing_mad, on=['year-month'])</v>
      </c>
      <c r="Q131" t="str">
        <f t="shared" si="25"/>
        <v>if df.groupby(['year-month', 'industry'])[['PEG_trailing']].apply(mad).any() == 0:
    PEG_trailing_sector_mad = df.groupby(['year-month', 'industry'])[['PEG_trailing']].apply(meanad)
else:
    PEG_trailing_sector_mad = df.groupby(['year-month', 'industry'])[['PEG_trailing']].apply(mad)</v>
      </c>
      <c r="R131" t="str">
        <f t="shared" si="26"/>
        <v>PEG_trailing_sector_mad.name = 'PEG_trailing_sector_mad'</v>
      </c>
      <c r="S131" t="str">
        <f t="shared" si="27"/>
        <v>df = df.join(PEG_trailing_sector_mad, on=['year-month', 'industry'])</v>
      </c>
      <c r="T131" t="str">
        <f t="shared" si="28"/>
        <v>df['PEG_trailing_zscore'] = (df['PEG_trailing'] - df['PEG_trailing_median']) / df['PEG_trailing_mad']</v>
      </c>
      <c r="U131" t="str">
        <f t="shared" si="29"/>
        <v>df['PEG_trailing_sector_zscore'] = (df['PEG_trailing'] - df['PEG_trailing_sector_median']) / df['PEG_trailing_sector_mad']</v>
      </c>
    </row>
    <row r="132" spans="1:21" x14ac:dyDescent="0.25">
      <c r="A132" t="s">
        <v>360</v>
      </c>
      <c r="B132">
        <v>130</v>
      </c>
      <c r="C132" t="str">
        <f t="shared" si="30"/>
        <v xml:space="preserve">'pretret_earnat', </v>
      </c>
      <c r="D132">
        <v>497</v>
      </c>
      <c r="E132" t="str">
        <f t="shared" si="16"/>
        <v>pretret_earnat_median = df.groupby(['year-month'])[['pretret_earnat']].apply(np.nanmedian)</v>
      </c>
      <c r="F132">
        <v>498</v>
      </c>
      <c r="G132" t="str">
        <f t="shared" si="17"/>
        <v>pretret_earnat_median.name = 'pretret_earnat_median'</v>
      </c>
      <c r="H132">
        <v>499</v>
      </c>
      <c r="I132">
        <v>500</v>
      </c>
      <c r="J132" t="str">
        <f t="shared" si="18"/>
        <v>df = df.join(pretret_earnat_median, on=['year-month'])</v>
      </c>
      <c r="K132" t="str">
        <f t="shared" si="19"/>
        <v>pretret_earnat_sector_median = df.groupby(['year-month', 'industry'])[['pretret_earnat']].apply(np.nanmedian)</v>
      </c>
      <c r="L132" t="str">
        <f t="shared" si="20"/>
        <v>pretret_earnat_sector_median.name = 'pretret_earnat_sector_median'</v>
      </c>
      <c r="M132" t="str">
        <f t="shared" si="21"/>
        <v>df = df.join(pretret_earnat_sector_median, on=['year-month', 'industry'])</v>
      </c>
      <c r="N132" t="str">
        <f t="shared" si="22"/>
        <v>if df.groupby(['year-month'])[['pretret_earnat']].apply(mad).any() == 0:
    pretret_earnat_mad = df.groupby(['year-month'])[['pretret_earnat']].apply(meanad)
else:
    pretret_earnat_mad = df.groupby(['year-month'])[['pretret_earnat']].apply(mad)</v>
      </c>
      <c r="O132" t="str">
        <f t="shared" si="23"/>
        <v>pretret_earnat_mad.name = 'pretret_earnat_mad'</v>
      </c>
      <c r="P132" t="str">
        <f t="shared" si="24"/>
        <v>df = df.join(pretret_earnat_mad, on=['year-month'])</v>
      </c>
      <c r="Q132" t="str">
        <f t="shared" si="25"/>
        <v>if df.groupby(['year-month', 'industry'])[['pretret_earnat']].apply(mad).any() == 0:
    pretret_earnat_sector_mad = df.groupby(['year-month', 'industry'])[['pretret_earnat']].apply(meanad)
else:
    pretret_earnat_sector_mad = df.groupby(['year-month', 'industry'])[['pretret_earnat']].apply(mad)</v>
      </c>
      <c r="R132" t="str">
        <f t="shared" si="26"/>
        <v>pretret_earnat_sector_mad.name = 'pretret_earnat_sector_mad'</v>
      </c>
      <c r="S132" t="str">
        <f t="shared" si="27"/>
        <v>df = df.join(pretret_earnat_sector_mad, on=['year-month', 'industry'])</v>
      </c>
      <c r="T132" t="str">
        <f t="shared" si="28"/>
        <v>df['pretret_earnat_zscore'] = (df['pretret_earnat'] - df['pretret_earnat_median']) / df['pretret_earnat_mad']</v>
      </c>
      <c r="U132" t="str">
        <f t="shared" si="29"/>
        <v>df['pretret_earnat_sector_zscore'] = (df['pretret_earnat'] - df['pretret_earnat_sector_median']) / df['pretret_earnat_sector_mad']</v>
      </c>
    </row>
    <row r="133" spans="1:21" x14ac:dyDescent="0.25">
      <c r="A133" t="s">
        <v>359</v>
      </c>
      <c r="B133">
        <v>131</v>
      </c>
      <c r="C133" t="str">
        <f t="shared" si="30"/>
        <v xml:space="preserve">'pretret_noa', </v>
      </c>
      <c r="D133">
        <v>501</v>
      </c>
      <c r="E133" t="str">
        <f t="shared" si="16"/>
        <v>pretret_noa_median = df.groupby(['year-month'])[['pretret_noa']].apply(np.nanmedian)</v>
      </c>
      <c r="F133">
        <v>502</v>
      </c>
      <c r="G133" t="str">
        <f t="shared" si="17"/>
        <v>pretret_noa_median.name = 'pretret_noa_median'</v>
      </c>
      <c r="H133">
        <v>503</v>
      </c>
      <c r="I133">
        <v>504</v>
      </c>
      <c r="J133" t="str">
        <f t="shared" si="18"/>
        <v>df = df.join(pretret_noa_median, on=['year-month'])</v>
      </c>
      <c r="K133" t="str">
        <f t="shared" si="19"/>
        <v>pretret_noa_sector_median = df.groupby(['year-month', 'industry'])[['pretret_noa']].apply(np.nanmedian)</v>
      </c>
      <c r="L133" t="str">
        <f t="shared" si="20"/>
        <v>pretret_noa_sector_median.name = 'pretret_noa_sector_median'</v>
      </c>
      <c r="M133" t="str">
        <f t="shared" si="21"/>
        <v>df = df.join(pretret_noa_sector_median, on=['year-month', 'industry'])</v>
      </c>
      <c r="N133" t="str">
        <f t="shared" si="22"/>
        <v>if df.groupby(['year-month'])[['pretret_noa']].apply(mad).any() == 0:
    pretret_noa_mad = df.groupby(['year-month'])[['pretret_noa']].apply(meanad)
else:
    pretret_noa_mad = df.groupby(['year-month'])[['pretret_noa']].apply(mad)</v>
      </c>
      <c r="O133" t="str">
        <f t="shared" si="23"/>
        <v>pretret_noa_mad.name = 'pretret_noa_mad'</v>
      </c>
      <c r="P133" t="str">
        <f t="shared" si="24"/>
        <v>df = df.join(pretret_noa_mad, on=['year-month'])</v>
      </c>
      <c r="Q133" t="str">
        <f t="shared" si="25"/>
        <v>if df.groupby(['year-month', 'industry'])[['pretret_noa']].apply(mad).any() == 0:
    pretret_noa_sector_mad = df.groupby(['year-month', 'industry'])[['pretret_noa']].apply(meanad)
else:
    pretret_noa_sector_mad = df.groupby(['year-month', 'industry'])[['pretret_noa']].apply(mad)</v>
      </c>
      <c r="R133" t="str">
        <f t="shared" si="26"/>
        <v>pretret_noa_sector_mad.name = 'pretret_noa_sector_mad'</v>
      </c>
      <c r="S133" t="str">
        <f t="shared" si="27"/>
        <v>df = df.join(pretret_noa_sector_mad, on=['year-month', 'industry'])</v>
      </c>
      <c r="T133" t="str">
        <f t="shared" si="28"/>
        <v>df['pretret_noa_zscore'] = (df['pretret_noa'] - df['pretret_noa_median']) / df['pretret_noa_mad']</v>
      </c>
      <c r="U133" t="str">
        <f t="shared" si="29"/>
        <v>df['pretret_noa_sector_zscore'] = (df['pretret_noa'] - df['pretret_noa_sector_median']) / df['pretret_noa_sector_mad']</v>
      </c>
    </row>
    <row r="134" spans="1:21" x14ac:dyDescent="0.25">
      <c r="A134" t="s">
        <v>363</v>
      </c>
      <c r="B134">
        <v>132</v>
      </c>
      <c r="C134" t="str">
        <f t="shared" si="30"/>
        <v xml:space="preserve">'profit_lct', </v>
      </c>
      <c r="D134">
        <v>505</v>
      </c>
      <c r="E134" t="str">
        <f t="shared" si="16"/>
        <v>profit_lct_median = df.groupby(['year-month'])[['profit_lct']].apply(np.nanmedian)</v>
      </c>
      <c r="F134">
        <v>506</v>
      </c>
      <c r="G134" t="str">
        <f t="shared" si="17"/>
        <v>profit_lct_median.name = 'profit_lct_median'</v>
      </c>
      <c r="H134">
        <v>507</v>
      </c>
      <c r="I134">
        <v>508</v>
      </c>
      <c r="J134" t="str">
        <f t="shared" si="18"/>
        <v>df = df.join(profit_lct_median, on=['year-month'])</v>
      </c>
      <c r="K134" t="str">
        <f t="shared" si="19"/>
        <v>profit_lct_sector_median = df.groupby(['year-month', 'industry'])[['profit_lct']].apply(np.nanmedian)</v>
      </c>
      <c r="L134" t="str">
        <f t="shared" si="20"/>
        <v>profit_lct_sector_median.name = 'profit_lct_sector_median'</v>
      </c>
      <c r="M134" t="str">
        <f t="shared" si="21"/>
        <v>df = df.join(profit_lct_sector_median, on=['year-month', 'industry'])</v>
      </c>
      <c r="N134" t="str">
        <f t="shared" si="22"/>
        <v>if df.groupby(['year-month'])[['profit_lct']].apply(mad).any() == 0:
    profit_lct_mad = df.groupby(['year-month'])[['profit_lct']].apply(meanad)
else:
    profit_lct_mad = df.groupby(['year-month'])[['profit_lct']].apply(mad)</v>
      </c>
      <c r="O134" t="str">
        <f t="shared" si="23"/>
        <v>profit_lct_mad.name = 'profit_lct_mad'</v>
      </c>
      <c r="P134" t="str">
        <f t="shared" si="24"/>
        <v>df = df.join(profit_lct_mad, on=['year-month'])</v>
      </c>
      <c r="Q134" t="str">
        <f t="shared" si="25"/>
        <v>if df.groupby(['year-month', 'industry'])[['profit_lct']].apply(mad).any() == 0:
    profit_lct_sector_mad = df.groupby(['year-month', 'industry'])[['profit_lct']].apply(meanad)
else:
    profit_lct_sector_mad = df.groupby(['year-month', 'industry'])[['profit_lct']].apply(mad)</v>
      </c>
      <c r="R134" t="str">
        <f t="shared" si="26"/>
        <v>profit_lct_sector_mad.name = 'profit_lct_sector_mad'</v>
      </c>
      <c r="S134" t="str">
        <f t="shared" si="27"/>
        <v>df = df.join(profit_lct_sector_mad, on=['year-month', 'industry'])</v>
      </c>
      <c r="T134" t="str">
        <f t="shared" si="28"/>
        <v>df['profit_lct_zscore'] = (df['profit_lct'] - df['profit_lct_median']) / df['profit_lct_mad']</v>
      </c>
      <c r="U134" t="str">
        <f t="shared" si="29"/>
        <v>df['profit_lct_sector_zscore'] = (df['profit_lct'] - df['profit_lct_sector_median']) / df['profit_lct_sector_mad']</v>
      </c>
    </row>
    <row r="135" spans="1:21" x14ac:dyDescent="0.25">
      <c r="A135" t="s">
        <v>417</v>
      </c>
      <c r="B135">
        <v>133</v>
      </c>
      <c r="C135" t="str">
        <f t="shared" si="30"/>
        <v xml:space="preserve">'ps', </v>
      </c>
      <c r="D135">
        <v>509</v>
      </c>
      <c r="E135" t="str">
        <f t="shared" si="16"/>
        <v>ps_median = df.groupby(['year-month'])[['ps']].apply(np.nanmedian)</v>
      </c>
      <c r="F135">
        <v>510</v>
      </c>
      <c r="G135" t="str">
        <f t="shared" si="17"/>
        <v>ps_median.name = 'ps_median'</v>
      </c>
      <c r="H135">
        <v>511</v>
      </c>
      <c r="I135">
        <v>512</v>
      </c>
      <c r="J135" t="str">
        <f t="shared" si="18"/>
        <v>df = df.join(ps_median, on=['year-month'])</v>
      </c>
      <c r="K135" t="str">
        <f t="shared" si="19"/>
        <v>ps_sector_median = df.groupby(['year-month', 'industry'])[['ps']].apply(np.nanmedian)</v>
      </c>
      <c r="L135" t="str">
        <f t="shared" si="20"/>
        <v>ps_sector_median.name = 'ps_sector_median'</v>
      </c>
      <c r="M135" t="str">
        <f t="shared" si="21"/>
        <v>df = df.join(ps_sector_median, on=['year-month', 'industry'])</v>
      </c>
      <c r="N135" t="str">
        <f t="shared" si="22"/>
        <v>if df.groupby(['year-month'])[['ps']].apply(mad).any() == 0:
    ps_mad = df.groupby(['year-month'])[['ps']].apply(meanad)
else:
    ps_mad = df.groupby(['year-month'])[['ps']].apply(mad)</v>
      </c>
      <c r="O135" t="str">
        <f t="shared" si="23"/>
        <v>ps_mad.name = 'ps_mad'</v>
      </c>
      <c r="P135" t="str">
        <f t="shared" si="24"/>
        <v>df = df.join(ps_mad, on=['year-month'])</v>
      </c>
      <c r="Q135" t="str">
        <f t="shared" si="25"/>
        <v>if df.groupby(['year-month', 'industry'])[['ps']].apply(mad).any() == 0:
    ps_sector_mad = df.groupby(['year-month', 'industry'])[['ps']].apply(meanad)
else:
    ps_sector_mad = df.groupby(['year-month', 'industry'])[['ps']].apply(mad)</v>
      </c>
      <c r="R135" t="str">
        <f t="shared" si="26"/>
        <v>ps_sector_mad.name = 'ps_sector_mad'</v>
      </c>
      <c r="S135" t="str">
        <f t="shared" si="27"/>
        <v>df = df.join(ps_sector_mad, on=['year-month', 'industry'])</v>
      </c>
      <c r="T135" t="str">
        <f t="shared" si="28"/>
        <v>df['ps_zscore'] = (df['ps'] - df['ps_median']) / df['ps_mad']</v>
      </c>
      <c r="U135" t="str">
        <f t="shared" si="29"/>
        <v>df['ps_sector_zscore'] = (df['ps'] - df['ps_sector_median']) / df['ps_sector_mad']</v>
      </c>
    </row>
    <row r="136" spans="1:21" x14ac:dyDescent="0.25">
      <c r="A136" t="s">
        <v>408</v>
      </c>
      <c r="B136">
        <v>134</v>
      </c>
      <c r="C136" t="str">
        <f t="shared" si="30"/>
        <v xml:space="preserve">'ptb', </v>
      </c>
      <c r="D136">
        <v>513</v>
      </c>
      <c r="E136" t="str">
        <f t="shared" si="16"/>
        <v>ptb_median = df.groupby(['year-month'])[['ptb']].apply(np.nanmedian)</v>
      </c>
      <c r="F136">
        <v>514</v>
      </c>
      <c r="G136" t="str">
        <f t="shared" si="17"/>
        <v>ptb_median.name = 'ptb_median'</v>
      </c>
      <c r="H136">
        <v>515</v>
      </c>
      <c r="I136">
        <v>516</v>
      </c>
      <c r="J136" t="str">
        <f t="shared" si="18"/>
        <v>df = df.join(ptb_median, on=['year-month'])</v>
      </c>
      <c r="K136" t="str">
        <f t="shared" si="19"/>
        <v>ptb_sector_median = df.groupby(['year-month', 'industry'])[['ptb']].apply(np.nanmedian)</v>
      </c>
      <c r="L136" t="str">
        <f t="shared" si="20"/>
        <v>ptb_sector_median.name = 'ptb_sector_median'</v>
      </c>
      <c r="M136" t="str">
        <f t="shared" si="21"/>
        <v>df = df.join(ptb_sector_median, on=['year-month', 'industry'])</v>
      </c>
      <c r="N136" t="str">
        <f t="shared" si="22"/>
        <v>if df.groupby(['year-month'])[['ptb']].apply(mad).any() == 0:
    ptb_mad = df.groupby(['year-month'])[['ptb']].apply(meanad)
else:
    ptb_mad = df.groupby(['year-month'])[['ptb']].apply(mad)</v>
      </c>
      <c r="O136" t="str">
        <f t="shared" si="23"/>
        <v>ptb_mad.name = 'ptb_mad'</v>
      </c>
      <c r="P136" t="str">
        <f t="shared" si="24"/>
        <v>df = df.join(ptb_mad, on=['year-month'])</v>
      </c>
      <c r="Q136" t="str">
        <f t="shared" si="25"/>
        <v>if df.groupby(['year-month', 'industry'])[['ptb']].apply(mad).any() == 0:
    ptb_sector_mad = df.groupby(['year-month', 'industry'])[['ptb']].apply(meanad)
else:
    ptb_sector_mad = df.groupby(['year-month', 'industry'])[['ptb']].apply(mad)</v>
      </c>
      <c r="R136" t="str">
        <f t="shared" si="26"/>
        <v>ptb_sector_mad.name = 'ptb_sector_mad'</v>
      </c>
      <c r="S136" t="str">
        <f t="shared" si="27"/>
        <v>df = df.join(ptb_sector_mad, on=['year-month', 'industry'])</v>
      </c>
      <c r="T136" t="str">
        <f t="shared" si="28"/>
        <v>df['ptb_zscore'] = (df['ptb'] - df['ptb_median']) / df['ptb_mad']</v>
      </c>
      <c r="U136" t="str">
        <f t="shared" si="29"/>
        <v>df['ptb_sector_zscore'] = (df['ptb'] - df['ptb_sector_median']) / df['ptb_sector_mad']</v>
      </c>
    </row>
    <row r="137" spans="1:21" x14ac:dyDescent="0.25">
      <c r="A137" t="s">
        <v>415</v>
      </c>
      <c r="B137">
        <v>135</v>
      </c>
      <c r="C137" t="str">
        <f t="shared" si="30"/>
        <v xml:space="preserve">'ptpm', </v>
      </c>
      <c r="D137">
        <v>517</v>
      </c>
      <c r="E137" t="str">
        <f t="shared" ref="E137:E178" si="31">CONCATENATE(A137,"_median = df.groupby(['year-month'])[['",A137,"']].apply(np.nanmedian)")</f>
        <v>ptpm_median = df.groupby(['year-month'])[['ptpm']].apply(np.nanmedian)</v>
      </c>
      <c r="F137">
        <v>518</v>
      </c>
      <c r="G137" t="str">
        <f t="shared" ref="G137:G178" si="32">CONCATENATE(A137,"_median.name = '", A137,"_median'")</f>
        <v>ptpm_median.name = 'ptpm_median'</v>
      </c>
      <c r="H137">
        <v>519</v>
      </c>
      <c r="I137">
        <v>520</v>
      </c>
      <c r="J137" t="str">
        <f t="shared" ref="J137:J178" si="33">CONCATENATE("df = df.join(",A137,"_median, on=['year-month'])")</f>
        <v>df = df.join(ptpm_median, on=['year-month'])</v>
      </c>
      <c r="K137" t="str">
        <f t="shared" ref="K137:K178" si="34">CONCATENATE(A137,"_sector_median = df.groupby(['year-month', 'industry'])[['",A137,"']].apply(np.nanmedian)")</f>
        <v>ptpm_sector_median = df.groupby(['year-month', 'industry'])[['ptpm']].apply(np.nanmedian)</v>
      </c>
      <c r="L137" t="str">
        <f t="shared" ref="L137:L178" si="35">CONCATENATE(A137,"_sector_median.name = '", A137,"_sector_median'")</f>
        <v>ptpm_sector_median.name = 'ptpm_sector_median'</v>
      </c>
      <c r="M137" t="str">
        <f t="shared" ref="M137:M178" si="36">CONCATENATE("df = df.join(",A137,"_sector_median, on=['year-month', 'industry'])")</f>
        <v>df = df.join(ptpm_sector_median, on=['year-month', 'industry'])</v>
      </c>
      <c r="N137" t="str">
        <f t="shared" ref="N137:N178" si="37">CONCATENATE("if df.groupby(['year-month'])[['",A137,"']].apply(mad).any() == 0:
    ",A137,"_mad = df.groupby(['year-month'])[['",A137,"']].apply(meanad)
else:
    ",A137,"_mad = df.groupby(['year-month'])[['",A137,"']].apply(mad)")</f>
        <v>if df.groupby(['year-month'])[['ptpm']].apply(mad).any() == 0:
    ptpm_mad = df.groupby(['year-month'])[['ptpm']].apply(meanad)
else:
    ptpm_mad = df.groupby(['year-month'])[['ptpm']].apply(mad)</v>
      </c>
      <c r="O137" t="str">
        <f t="shared" ref="O137:O178" si="38">CONCATENATE(A137,"_mad.name = '", A137,"_mad'")</f>
        <v>ptpm_mad.name = 'ptpm_mad'</v>
      </c>
      <c r="P137" t="str">
        <f t="shared" ref="P137:P178" si="39">CONCATENATE("df = df.join(",A137,"_mad, on=['year-month'])")</f>
        <v>df = df.join(ptpm_mad, on=['year-month'])</v>
      </c>
      <c r="Q137" t="str">
        <f t="shared" ref="Q137:Q178" si="40">CONCATENATE("if df.groupby(['year-month', 'industry'])[['",A137,"']].apply(mad).any() == 0:
    ",A137,"_sector_mad = df.groupby(['year-month', 'industry'])[['",A137,"']].apply(meanad)
else:
    ",A137,"_sector_mad = df.groupby(['year-month', 'industry'])[['",A137,"']].apply(mad)")</f>
        <v>if df.groupby(['year-month', 'industry'])[['ptpm']].apply(mad).any() == 0:
    ptpm_sector_mad = df.groupby(['year-month', 'industry'])[['ptpm']].apply(meanad)
else:
    ptpm_sector_mad = df.groupby(['year-month', 'industry'])[['ptpm']].apply(mad)</v>
      </c>
      <c r="R137" t="str">
        <f t="shared" ref="R137:R178" si="41">CONCATENATE(A137,"_sector_mad.name = '", A137,"_sector_mad'")</f>
        <v>ptpm_sector_mad.name = 'ptpm_sector_mad'</v>
      </c>
      <c r="S137" t="str">
        <f t="shared" ref="S137:S178" si="42">CONCATENATE("df = df.join(",A137,"_sector_mad, on=['year-month', 'industry'])")</f>
        <v>df = df.join(ptpm_sector_mad, on=['year-month', 'industry'])</v>
      </c>
      <c r="T137" t="str">
        <f t="shared" ref="T137:T178" si="43">CONCATENATE("df['", A137,"_zscore'] = (df['",A137, "'] - df['", A137,"_median']) / df['",A137,"_mad']")</f>
        <v>df['ptpm_zscore'] = (df['ptpm'] - df['ptpm_median']) / df['ptpm_mad']</v>
      </c>
      <c r="U137" t="str">
        <f t="shared" ref="U137:U178" si="44">CONCATENATE("df['", A137,"_sector_zscore'] = (df['",A137, "'] - df['", A137,"_sector_median']) / df['",A137,"_sector_mad']")</f>
        <v>df['ptpm_sector_zscore'] = (df['ptpm'] - df['ptpm_sector_median']) / df['ptpm_sector_mad']</v>
      </c>
    </row>
    <row r="138" spans="1:21" x14ac:dyDescent="0.25">
      <c r="A138" t="s">
        <v>365</v>
      </c>
      <c r="B138">
        <v>136</v>
      </c>
      <c r="C138" t="str">
        <f t="shared" si="30"/>
        <v xml:space="preserve">'quick_ratio', </v>
      </c>
      <c r="D138">
        <v>521</v>
      </c>
      <c r="E138" t="str">
        <f t="shared" si="31"/>
        <v>quick_ratio_median = df.groupby(['year-month'])[['quick_ratio']].apply(np.nanmedian)</v>
      </c>
      <c r="F138">
        <v>522</v>
      </c>
      <c r="G138" t="str">
        <f t="shared" si="32"/>
        <v>quick_ratio_median.name = 'quick_ratio_median'</v>
      </c>
      <c r="H138">
        <v>523</v>
      </c>
      <c r="I138">
        <v>524</v>
      </c>
      <c r="J138" t="str">
        <f t="shared" si="33"/>
        <v>df = df.join(quick_ratio_median, on=['year-month'])</v>
      </c>
      <c r="K138" t="str">
        <f t="shared" si="34"/>
        <v>quick_ratio_sector_median = df.groupby(['year-month', 'industry'])[['quick_ratio']].apply(np.nanmedian)</v>
      </c>
      <c r="L138" t="str">
        <f t="shared" si="35"/>
        <v>quick_ratio_sector_median.name = 'quick_ratio_sector_median'</v>
      </c>
      <c r="M138" t="str">
        <f t="shared" si="36"/>
        <v>df = df.join(quick_ratio_sector_median, on=['year-month', 'industry'])</v>
      </c>
      <c r="N138" t="str">
        <f t="shared" si="37"/>
        <v>if df.groupby(['year-month'])[['quick_ratio']].apply(mad).any() == 0:
    quick_ratio_mad = df.groupby(['year-month'])[['quick_ratio']].apply(meanad)
else:
    quick_ratio_mad = df.groupby(['year-month'])[['quick_ratio']].apply(mad)</v>
      </c>
      <c r="O138" t="str">
        <f t="shared" si="38"/>
        <v>quick_ratio_mad.name = 'quick_ratio_mad'</v>
      </c>
      <c r="P138" t="str">
        <f t="shared" si="39"/>
        <v>df = df.join(quick_ratio_mad, on=['year-month'])</v>
      </c>
      <c r="Q138" t="str">
        <f t="shared" si="40"/>
        <v>if df.groupby(['year-month', 'industry'])[['quick_ratio']].apply(mad).any() == 0:
    quick_ratio_sector_mad = df.groupby(['year-month', 'industry'])[['quick_ratio']].apply(meanad)
else:
    quick_ratio_sector_mad = df.groupby(['year-month', 'industry'])[['quick_ratio']].apply(mad)</v>
      </c>
      <c r="R138" t="str">
        <f t="shared" si="41"/>
        <v>quick_ratio_sector_mad.name = 'quick_ratio_sector_mad'</v>
      </c>
      <c r="S138" t="str">
        <f t="shared" si="42"/>
        <v>df = df.join(quick_ratio_sector_mad, on=['year-month', 'industry'])</v>
      </c>
      <c r="T138" t="str">
        <f t="shared" si="43"/>
        <v>df['quick_ratio_zscore'] = (df['quick_ratio'] - df['quick_ratio_median']) / df['quick_ratio_mad']</v>
      </c>
      <c r="U138" t="str">
        <f t="shared" si="44"/>
        <v>df['quick_ratio_sector_zscore'] = (df['quick_ratio'] - df['quick_ratio_sector_median']) / df['quick_ratio_sector_mad']</v>
      </c>
    </row>
    <row r="139" spans="1:21" x14ac:dyDescent="0.25">
      <c r="A139" t="s">
        <v>463</v>
      </c>
      <c r="B139">
        <v>137</v>
      </c>
      <c r="C139" t="str">
        <f t="shared" si="30"/>
        <v xml:space="preserve">'rd_sale', </v>
      </c>
      <c r="D139">
        <v>525</v>
      </c>
      <c r="E139" t="str">
        <f t="shared" si="31"/>
        <v>rd_sale_median = df.groupby(['year-month'])[['rd_sale']].apply(np.nanmedian)</v>
      </c>
      <c r="F139">
        <v>526</v>
      </c>
      <c r="G139" t="str">
        <f t="shared" si="32"/>
        <v>rd_sale_median.name = 'rd_sale_median'</v>
      </c>
      <c r="H139">
        <v>527</v>
      </c>
      <c r="I139">
        <v>528</v>
      </c>
      <c r="J139" t="str">
        <f t="shared" si="33"/>
        <v>df = df.join(rd_sale_median, on=['year-month'])</v>
      </c>
      <c r="K139" t="str">
        <f t="shared" si="34"/>
        <v>rd_sale_sector_median = df.groupby(['year-month', 'industry'])[['rd_sale']].apply(np.nanmedian)</v>
      </c>
      <c r="L139" t="str">
        <f t="shared" si="35"/>
        <v>rd_sale_sector_median.name = 'rd_sale_sector_median'</v>
      </c>
      <c r="M139" t="str">
        <f t="shared" si="36"/>
        <v>df = df.join(rd_sale_sector_median, on=['year-month', 'industry'])</v>
      </c>
      <c r="N139" t="str">
        <f t="shared" si="37"/>
        <v>if df.groupby(['year-month'])[['rd_sale']].apply(mad).any() == 0:
    rd_sale_mad = df.groupby(['year-month'])[['rd_sale']].apply(meanad)
else:
    rd_sale_mad = df.groupby(['year-month'])[['rd_sale']].apply(mad)</v>
      </c>
      <c r="O139" t="str">
        <f t="shared" si="38"/>
        <v>rd_sale_mad.name = 'rd_sale_mad'</v>
      </c>
      <c r="P139" t="str">
        <f t="shared" si="39"/>
        <v>df = df.join(rd_sale_mad, on=['year-month'])</v>
      </c>
      <c r="Q139" t="str">
        <f t="shared" si="40"/>
        <v>if df.groupby(['year-month', 'industry'])[['rd_sale']].apply(mad).any() == 0:
    rd_sale_sector_mad = df.groupby(['year-month', 'industry'])[['rd_sale']].apply(meanad)
else:
    rd_sale_sector_mad = df.groupby(['year-month', 'industry'])[['rd_sale']].apply(mad)</v>
      </c>
      <c r="R139" t="str">
        <f t="shared" si="41"/>
        <v>rd_sale_sector_mad.name = 'rd_sale_sector_mad'</v>
      </c>
      <c r="S139" t="str">
        <f t="shared" si="42"/>
        <v>df = df.join(rd_sale_sector_mad, on=['year-month', 'industry'])</v>
      </c>
      <c r="T139" t="str">
        <f t="shared" si="43"/>
        <v>df['rd_sale_zscore'] = (df['rd_sale'] - df['rd_sale_median']) / df['rd_sale_mad']</v>
      </c>
      <c r="U139" t="str">
        <f t="shared" si="44"/>
        <v>df['rd_sale_sector_zscore'] = (df['rd_sale'] - df['rd_sale_sector_median']) / df['rd_sale_sector_mad']</v>
      </c>
    </row>
    <row r="140" spans="1:21" x14ac:dyDescent="0.25">
      <c r="A140" t="s">
        <v>362</v>
      </c>
      <c r="B140">
        <v>138</v>
      </c>
      <c r="C140" t="str">
        <f t="shared" si="30"/>
        <v xml:space="preserve">'rect_act', </v>
      </c>
      <c r="D140">
        <v>529</v>
      </c>
      <c r="E140" t="str">
        <f t="shared" si="31"/>
        <v>rect_act_median = df.groupby(['year-month'])[['rect_act']].apply(np.nanmedian)</v>
      </c>
      <c r="F140">
        <v>530</v>
      </c>
      <c r="G140" t="str">
        <f t="shared" si="32"/>
        <v>rect_act_median.name = 'rect_act_median'</v>
      </c>
      <c r="H140">
        <v>531</v>
      </c>
      <c r="I140">
        <v>532</v>
      </c>
      <c r="J140" t="str">
        <f t="shared" si="33"/>
        <v>df = df.join(rect_act_median, on=['year-month'])</v>
      </c>
      <c r="K140" t="str">
        <f t="shared" si="34"/>
        <v>rect_act_sector_median = df.groupby(['year-month', 'industry'])[['rect_act']].apply(np.nanmedian)</v>
      </c>
      <c r="L140" t="str">
        <f t="shared" si="35"/>
        <v>rect_act_sector_median.name = 'rect_act_sector_median'</v>
      </c>
      <c r="M140" t="str">
        <f t="shared" si="36"/>
        <v>df = df.join(rect_act_sector_median, on=['year-month', 'industry'])</v>
      </c>
      <c r="N140" t="str">
        <f t="shared" si="37"/>
        <v>if df.groupby(['year-month'])[['rect_act']].apply(mad).any() == 0:
    rect_act_mad = df.groupby(['year-month'])[['rect_act']].apply(meanad)
else:
    rect_act_mad = df.groupby(['year-month'])[['rect_act']].apply(mad)</v>
      </c>
      <c r="O140" t="str">
        <f t="shared" si="38"/>
        <v>rect_act_mad.name = 'rect_act_mad'</v>
      </c>
      <c r="P140" t="str">
        <f t="shared" si="39"/>
        <v>df = df.join(rect_act_mad, on=['year-month'])</v>
      </c>
      <c r="Q140" t="str">
        <f t="shared" si="40"/>
        <v>if df.groupby(['year-month', 'industry'])[['rect_act']].apply(mad).any() == 0:
    rect_act_sector_mad = df.groupby(['year-month', 'industry'])[['rect_act']].apply(meanad)
else:
    rect_act_sector_mad = df.groupby(['year-month', 'industry'])[['rect_act']].apply(mad)</v>
      </c>
      <c r="R140" t="str">
        <f t="shared" si="41"/>
        <v>rect_act_sector_mad.name = 'rect_act_sector_mad'</v>
      </c>
      <c r="S140" t="str">
        <f t="shared" si="42"/>
        <v>df = df.join(rect_act_sector_mad, on=['year-month', 'industry'])</v>
      </c>
      <c r="T140" t="str">
        <f t="shared" si="43"/>
        <v>df['rect_act_zscore'] = (df['rect_act'] - df['rect_act_median']) / df['rect_act_mad']</v>
      </c>
      <c r="U140" t="str">
        <f t="shared" si="44"/>
        <v>df['rect_act_sector_zscore'] = (df['rect_act'] - df['rect_act_sector_median']) / df['rect_act_sector_mad']</v>
      </c>
    </row>
    <row r="141" spans="1:21" x14ac:dyDescent="0.25">
      <c r="A141" t="s">
        <v>402</v>
      </c>
      <c r="B141">
        <v>139</v>
      </c>
      <c r="C141" t="str">
        <f t="shared" si="30"/>
        <v xml:space="preserve">'rect_turn', </v>
      </c>
      <c r="D141">
        <v>533</v>
      </c>
      <c r="E141" t="str">
        <f t="shared" si="31"/>
        <v>rect_turn_median = df.groupby(['year-month'])[['rect_turn']].apply(np.nanmedian)</v>
      </c>
      <c r="F141">
        <v>534</v>
      </c>
      <c r="G141" t="str">
        <f t="shared" si="32"/>
        <v>rect_turn_median.name = 'rect_turn_median'</v>
      </c>
      <c r="H141">
        <v>535</v>
      </c>
      <c r="I141">
        <v>536</v>
      </c>
      <c r="J141" t="str">
        <f t="shared" si="33"/>
        <v>df = df.join(rect_turn_median, on=['year-month'])</v>
      </c>
      <c r="K141" t="str">
        <f t="shared" si="34"/>
        <v>rect_turn_sector_median = df.groupby(['year-month', 'industry'])[['rect_turn']].apply(np.nanmedian)</v>
      </c>
      <c r="L141" t="str">
        <f t="shared" si="35"/>
        <v>rect_turn_sector_median.name = 'rect_turn_sector_median'</v>
      </c>
      <c r="M141" t="str">
        <f t="shared" si="36"/>
        <v>df = df.join(rect_turn_sector_median, on=['year-month', 'industry'])</v>
      </c>
      <c r="N141" t="str">
        <f t="shared" si="37"/>
        <v>if df.groupby(['year-month'])[['rect_turn']].apply(mad).any() == 0:
    rect_turn_mad = df.groupby(['year-month'])[['rect_turn']].apply(meanad)
else:
    rect_turn_mad = df.groupby(['year-month'])[['rect_turn']].apply(mad)</v>
      </c>
      <c r="O141" t="str">
        <f t="shared" si="38"/>
        <v>rect_turn_mad.name = 'rect_turn_mad'</v>
      </c>
      <c r="P141" t="str">
        <f t="shared" si="39"/>
        <v>df = df.join(rect_turn_mad, on=['year-month'])</v>
      </c>
      <c r="Q141" t="str">
        <f t="shared" si="40"/>
        <v>if df.groupby(['year-month', 'industry'])[['rect_turn']].apply(mad).any() == 0:
    rect_turn_sector_mad = df.groupby(['year-month', 'industry'])[['rect_turn']].apply(meanad)
else:
    rect_turn_sector_mad = df.groupby(['year-month', 'industry'])[['rect_turn']].apply(mad)</v>
      </c>
      <c r="R141" t="str">
        <f t="shared" si="41"/>
        <v>rect_turn_sector_mad.name = 'rect_turn_sector_mad'</v>
      </c>
      <c r="S141" t="str">
        <f t="shared" si="42"/>
        <v>df = df.join(rect_turn_sector_mad, on=['year-month', 'industry'])</v>
      </c>
      <c r="T141" t="str">
        <f t="shared" si="43"/>
        <v>df['rect_turn_zscore'] = (df['rect_turn'] - df['rect_turn_median']) / df['rect_turn_mad']</v>
      </c>
      <c r="U141" t="str">
        <f t="shared" si="44"/>
        <v>df['rect_turn_sector_zscore'] = (df['rect_turn'] - df['rect_turn_sector_median']) / df['rect_turn_sector_mad']</v>
      </c>
    </row>
    <row r="142" spans="1:21" x14ac:dyDescent="0.25">
      <c r="A142" t="s">
        <v>444</v>
      </c>
      <c r="B142">
        <v>140</v>
      </c>
      <c r="C142" t="str">
        <f t="shared" si="30"/>
        <v xml:space="preserve">'roa', </v>
      </c>
      <c r="D142">
        <v>537</v>
      </c>
      <c r="E142" t="str">
        <f t="shared" si="31"/>
        <v>roa_median = df.groupby(['year-month'])[['roa']].apply(np.nanmedian)</v>
      </c>
      <c r="F142">
        <v>538</v>
      </c>
      <c r="G142" t="str">
        <f t="shared" si="32"/>
        <v>roa_median.name = 'roa_median'</v>
      </c>
      <c r="H142">
        <v>539</v>
      </c>
      <c r="I142">
        <v>540</v>
      </c>
      <c r="J142" t="str">
        <f t="shared" si="33"/>
        <v>df = df.join(roa_median, on=['year-month'])</v>
      </c>
      <c r="K142" t="str">
        <f t="shared" si="34"/>
        <v>roa_sector_median = df.groupby(['year-month', 'industry'])[['roa']].apply(np.nanmedian)</v>
      </c>
      <c r="L142" t="str">
        <f t="shared" si="35"/>
        <v>roa_sector_median.name = 'roa_sector_median'</v>
      </c>
      <c r="M142" t="str">
        <f t="shared" si="36"/>
        <v>df = df.join(roa_sector_median, on=['year-month', 'industry'])</v>
      </c>
      <c r="N142" t="str">
        <f t="shared" si="37"/>
        <v>if df.groupby(['year-month'])[['roa']].apply(mad).any() == 0:
    roa_mad = df.groupby(['year-month'])[['roa']].apply(meanad)
else:
    roa_mad = df.groupby(['year-month'])[['roa']].apply(mad)</v>
      </c>
      <c r="O142" t="str">
        <f t="shared" si="38"/>
        <v>roa_mad.name = 'roa_mad'</v>
      </c>
      <c r="P142" t="str">
        <f t="shared" si="39"/>
        <v>df = df.join(roa_mad, on=['year-month'])</v>
      </c>
      <c r="Q142" t="str">
        <f t="shared" si="40"/>
        <v>if df.groupby(['year-month', 'industry'])[['roa']].apply(mad).any() == 0:
    roa_sector_mad = df.groupby(['year-month', 'industry'])[['roa']].apply(meanad)
else:
    roa_sector_mad = df.groupby(['year-month', 'industry'])[['roa']].apply(mad)</v>
      </c>
      <c r="R142" t="str">
        <f t="shared" si="41"/>
        <v>roa_sector_mad.name = 'roa_sector_mad'</v>
      </c>
      <c r="S142" t="str">
        <f t="shared" si="42"/>
        <v>df = df.join(roa_sector_mad, on=['year-month', 'industry'])</v>
      </c>
      <c r="T142" t="str">
        <f t="shared" si="43"/>
        <v>df['roa_zscore'] = (df['roa'] - df['roa_median']) / df['roa_mad']</v>
      </c>
      <c r="U142" t="str">
        <f t="shared" si="44"/>
        <v>df['roa_sector_zscore'] = (df['roa'] - df['roa_sector_median']) / df['roa_sector_mad']</v>
      </c>
    </row>
    <row r="143" spans="1:21" x14ac:dyDescent="0.25">
      <c r="A143" t="s">
        <v>430</v>
      </c>
      <c r="B143">
        <v>141</v>
      </c>
      <c r="C143" t="str">
        <f t="shared" si="30"/>
        <v xml:space="preserve">'roce', </v>
      </c>
      <c r="D143">
        <v>541</v>
      </c>
      <c r="E143" t="str">
        <f t="shared" si="31"/>
        <v>roce_median = df.groupby(['year-month'])[['roce']].apply(np.nanmedian)</v>
      </c>
      <c r="F143">
        <v>542</v>
      </c>
      <c r="G143" t="str">
        <f t="shared" si="32"/>
        <v>roce_median.name = 'roce_median'</v>
      </c>
      <c r="H143">
        <v>543</v>
      </c>
      <c r="I143">
        <v>544</v>
      </c>
      <c r="J143" t="str">
        <f t="shared" si="33"/>
        <v>df = df.join(roce_median, on=['year-month'])</v>
      </c>
      <c r="K143" t="str">
        <f t="shared" si="34"/>
        <v>roce_sector_median = df.groupby(['year-month', 'industry'])[['roce']].apply(np.nanmedian)</v>
      </c>
      <c r="L143" t="str">
        <f t="shared" si="35"/>
        <v>roce_sector_median.name = 'roce_sector_median'</v>
      </c>
      <c r="M143" t="str">
        <f t="shared" si="36"/>
        <v>df = df.join(roce_sector_median, on=['year-month', 'industry'])</v>
      </c>
      <c r="N143" t="str">
        <f t="shared" si="37"/>
        <v>if df.groupby(['year-month'])[['roce']].apply(mad).any() == 0:
    roce_mad = df.groupby(['year-month'])[['roce']].apply(meanad)
else:
    roce_mad = df.groupby(['year-month'])[['roce']].apply(mad)</v>
      </c>
      <c r="O143" t="str">
        <f t="shared" si="38"/>
        <v>roce_mad.name = 'roce_mad'</v>
      </c>
      <c r="P143" t="str">
        <f t="shared" si="39"/>
        <v>df = df.join(roce_mad, on=['year-month'])</v>
      </c>
      <c r="Q143" t="str">
        <f t="shared" si="40"/>
        <v>if df.groupby(['year-month', 'industry'])[['roce']].apply(mad).any() == 0:
    roce_sector_mad = df.groupby(['year-month', 'industry'])[['roce']].apply(meanad)
else:
    roce_sector_mad = df.groupby(['year-month', 'industry'])[['roce']].apply(mad)</v>
      </c>
      <c r="R143" t="str">
        <f t="shared" si="41"/>
        <v>roce_sector_mad.name = 'roce_sector_mad'</v>
      </c>
      <c r="S143" t="str">
        <f t="shared" si="42"/>
        <v>df = df.join(roce_sector_mad, on=['year-month', 'industry'])</v>
      </c>
      <c r="T143" t="str">
        <f t="shared" si="43"/>
        <v>df['roce_zscore'] = (df['roce'] - df['roce_median']) / df['roce_mad']</v>
      </c>
      <c r="U143" t="str">
        <f t="shared" si="44"/>
        <v>df['roce_sector_zscore'] = (df['roce'] - df['roce_sector_median']) / df['roce_sector_mad']</v>
      </c>
    </row>
    <row r="144" spans="1:21" x14ac:dyDescent="0.25">
      <c r="A144" t="s">
        <v>401</v>
      </c>
      <c r="B144">
        <v>142</v>
      </c>
      <c r="C144" t="str">
        <f t="shared" si="30"/>
        <v xml:space="preserve">'roe', </v>
      </c>
      <c r="D144">
        <v>545</v>
      </c>
      <c r="E144" t="str">
        <f t="shared" si="31"/>
        <v>roe_median = df.groupby(['year-month'])[['roe']].apply(np.nanmedian)</v>
      </c>
      <c r="F144">
        <v>546</v>
      </c>
      <c r="G144" t="str">
        <f t="shared" si="32"/>
        <v>roe_median.name = 'roe_median'</v>
      </c>
      <c r="H144">
        <v>547</v>
      </c>
      <c r="I144">
        <v>548</v>
      </c>
      <c r="J144" t="str">
        <f t="shared" si="33"/>
        <v>df = df.join(roe_median, on=['year-month'])</v>
      </c>
      <c r="K144" t="str">
        <f t="shared" si="34"/>
        <v>roe_sector_median = df.groupby(['year-month', 'industry'])[['roe']].apply(np.nanmedian)</v>
      </c>
      <c r="L144" t="str">
        <f t="shared" si="35"/>
        <v>roe_sector_median.name = 'roe_sector_median'</v>
      </c>
      <c r="M144" t="str">
        <f t="shared" si="36"/>
        <v>df = df.join(roe_sector_median, on=['year-month', 'industry'])</v>
      </c>
      <c r="N144" t="str">
        <f t="shared" si="37"/>
        <v>if df.groupby(['year-month'])[['roe']].apply(mad).any() == 0:
    roe_mad = df.groupby(['year-month'])[['roe']].apply(meanad)
else:
    roe_mad = df.groupby(['year-month'])[['roe']].apply(mad)</v>
      </c>
      <c r="O144" t="str">
        <f t="shared" si="38"/>
        <v>roe_mad.name = 'roe_mad'</v>
      </c>
      <c r="P144" t="str">
        <f t="shared" si="39"/>
        <v>df = df.join(roe_mad, on=['year-month'])</v>
      </c>
      <c r="Q144" t="str">
        <f t="shared" si="40"/>
        <v>if df.groupby(['year-month', 'industry'])[['roe']].apply(mad).any() == 0:
    roe_sector_mad = df.groupby(['year-month', 'industry'])[['roe']].apply(meanad)
else:
    roe_sector_mad = df.groupby(['year-month', 'industry'])[['roe']].apply(mad)</v>
      </c>
      <c r="R144" t="str">
        <f t="shared" si="41"/>
        <v>roe_sector_mad.name = 'roe_sector_mad'</v>
      </c>
      <c r="S144" t="str">
        <f t="shared" si="42"/>
        <v>df = df.join(roe_sector_mad, on=['year-month', 'industry'])</v>
      </c>
      <c r="T144" t="str">
        <f t="shared" si="43"/>
        <v>df['roe_zscore'] = (df['roe'] - df['roe_median']) / df['roe_mad']</v>
      </c>
      <c r="U144" t="str">
        <f t="shared" si="44"/>
        <v>df['roe_sector_zscore'] = (df['roe'] - df['roe_sector_median']) / df['roe_sector_mad']</v>
      </c>
    </row>
    <row r="145" spans="1:21" x14ac:dyDescent="0.25">
      <c r="A145" t="s">
        <v>400</v>
      </c>
      <c r="B145">
        <v>143</v>
      </c>
      <c r="C145" t="str">
        <f t="shared" si="30"/>
        <v xml:space="preserve">'sale_equity', </v>
      </c>
      <c r="D145">
        <v>549</v>
      </c>
      <c r="E145" t="str">
        <f t="shared" si="31"/>
        <v>sale_equity_median = df.groupby(['year-month'])[['sale_equity']].apply(np.nanmedian)</v>
      </c>
      <c r="F145">
        <v>550</v>
      </c>
      <c r="G145" t="str">
        <f t="shared" si="32"/>
        <v>sale_equity_median.name = 'sale_equity_median'</v>
      </c>
      <c r="H145">
        <v>551</v>
      </c>
      <c r="I145">
        <v>552</v>
      </c>
      <c r="J145" t="str">
        <f t="shared" si="33"/>
        <v>df = df.join(sale_equity_median, on=['year-month'])</v>
      </c>
      <c r="K145" t="str">
        <f t="shared" si="34"/>
        <v>sale_equity_sector_median = df.groupby(['year-month', 'industry'])[['sale_equity']].apply(np.nanmedian)</v>
      </c>
      <c r="L145" t="str">
        <f t="shared" si="35"/>
        <v>sale_equity_sector_median.name = 'sale_equity_sector_median'</v>
      </c>
      <c r="M145" t="str">
        <f t="shared" si="36"/>
        <v>df = df.join(sale_equity_sector_median, on=['year-month', 'industry'])</v>
      </c>
      <c r="N145" t="str">
        <f t="shared" si="37"/>
        <v>if df.groupby(['year-month'])[['sale_equity']].apply(mad).any() == 0:
    sale_equity_mad = df.groupby(['year-month'])[['sale_equity']].apply(meanad)
else:
    sale_equity_mad = df.groupby(['year-month'])[['sale_equity']].apply(mad)</v>
      </c>
      <c r="O145" t="str">
        <f t="shared" si="38"/>
        <v>sale_equity_mad.name = 'sale_equity_mad'</v>
      </c>
      <c r="P145" t="str">
        <f t="shared" si="39"/>
        <v>df = df.join(sale_equity_mad, on=['year-month'])</v>
      </c>
      <c r="Q145" t="str">
        <f t="shared" si="40"/>
        <v>if df.groupby(['year-month', 'industry'])[['sale_equity']].apply(mad).any() == 0:
    sale_equity_sector_mad = df.groupby(['year-month', 'industry'])[['sale_equity']].apply(meanad)
else:
    sale_equity_sector_mad = df.groupby(['year-month', 'industry'])[['sale_equity']].apply(mad)</v>
      </c>
      <c r="R145" t="str">
        <f t="shared" si="41"/>
        <v>sale_equity_sector_mad.name = 'sale_equity_sector_mad'</v>
      </c>
      <c r="S145" t="str">
        <f t="shared" si="42"/>
        <v>df = df.join(sale_equity_sector_mad, on=['year-month', 'industry'])</v>
      </c>
      <c r="T145" t="str">
        <f t="shared" si="43"/>
        <v>df['sale_equity_zscore'] = (df['sale_equity'] - df['sale_equity_median']) / df['sale_equity_mad']</v>
      </c>
      <c r="U145" t="str">
        <f t="shared" si="44"/>
        <v>df['sale_equity_sector_zscore'] = (df['sale_equity'] - df['sale_equity_sector_median']) / df['sale_equity_sector_mad']</v>
      </c>
    </row>
    <row r="146" spans="1:21" x14ac:dyDescent="0.25">
      <c r="A146" t="s">
        <v>407</v>
      </c>
      <c r="B146">
        <v>144</v>
      </c>
      <c r="C146" t="str">
        <f t="shared" si="30"/>
        <v xml:space="preserve">'sale_invcap', </v>
      </c>
      <c r="D146">
        <v>553</v>
      </c>
      <c r="E146" t="str">
        <f t="shared" si="31"/>
        <v>sale_invcap_median = df.groupby(['year-month'])[['sale_invcap']].apply(np.nanmedian)</v>
      </c>
      <c r="F146">
        <v>554</v>
      </c>
      <c r="G146" t="str">
        <f t="shared" si="32"/>
        <v>sale_invcap_median.name = 'sale_invcap_median'</v>
      </c>
      <c r="H146">
        <v>555</v>
      </c>
      <c r="I146">
        <v>556</v>
      </c>
      <c r="J146" t="str">
        <f t="shared" si="33"/>
        <v>df = df.join(sale_invcap_median, on=['year-month'])</v>
      </c>
      <c r="K146" t="str">
        <f t="shared" si="34"/>
        <v>sale_invcap_sector_median = df.groupby(['year-month', 'industry'])[['sale_invcap']].apply(np.nanmedian)</v>
      </c>
      <c r="L146" t="str">
        <f t="shared" si="35"/>
        <v>sale_invcap_sector_median.name = 'sale_invcap_sector_median'</v>
      </c>
      <c r="M146" t="str">
        <f t="shared" si="36"/>
        <v>df = df.join(sale_invcap_sector_median, on=['year-month', 'industry'])</v>
      </c>
      <c r="N146" t="str">
        <f t="shared" si="37"/>
        <v>if df.groupby(['year-month'])[['sale_invcap']].apply(mad).any() == 0:
    sale_invcap_mad = df.groupby(['year-month'])[['sale_invcap']].apply(meanad)
else:
    sale_invcap_mad = df.groupby(['year-month'])[['sale_invcap']].apply(mad)</v>
      </c>
      <c r="O146" t="str">
        <f t="shared" si="38"/>
        <v>sale_invcap_mad.name = 'sale_invcap_mad'</v>
      </c>
      <c r="P146" t="str">
        <f t="shared" si="39"/>
        <v>df = df.join(sale_invcap_mad, on=['year-month'])</v>
      </c>
      <c r="Q146" t="str">
        <f t="shared" si="40"/>
        <v>if df.groupby(['year-month', 'industry'])[['sale_invcap']].apply(mad).any() == 0:
    sale_invcap_sector_mad = df.groupby(['year-month', 'industry'])[['sale_invcap']].apply(meanad)
else:
    sale_invcap_sector_mad = df.groupby(['year-month', 'industry'])[['sale_invcap']].apply(mad)</v>
      </c>
      <c r="R146" t="str">
        <f t="shared" si="41"/>
        <v>sale_invcap_sector_mad.name = 'sale_invcap_sector_mad'</v>
      </c>
      <c r="S146" t="str">
        <f t="shared" si="42"/>
        <v>df = df.join(sale_invcap_sector_mad, on=['year-month', 'industry'])</v>
      </c>
      <c r="T146" t="str">
        <f t="shared" si="43"/>
        <v>df['sale_invcap_zscore'] = (df['sale_invcap'] - df['sale_invcap_median']) / df['sale_invcap_mad']</v>
      </c>
      <c r="U146" t="str">
        <f t="shared" si="44"/>
        <v>df['sale_invcap_sector_zscore'] = (df['sale_invcap'] - df['sale_invcap_sector_median']) / df['sale_invcap_sector_mad']</v>
      </c>
    </row>
    <row r="147" spans="1:21" x14ac:dyDescent="0.25">
      <c r="A147" t="s">
        <v>340</v>
      </c>
      <c r="B147">
        <v>145</v>
      </c>
      <c r="C147" t="str">
        <f t="shared" si="30"/>
        <v xml:space="preserve">'sale_nwc', </v>
      </c>
      <c r="D147">
        <v>557</v>
      </c>
      <c r="E147" t="str">
        <f t="shared" si="31"/>
        <v>sale_nwc_median = df.groupby(['year-month'])[['sale_nwc']].apply(np.nanmedian)</v>
      </c>
      <c r="F147">
        <v>558</v>
      </c>
      <c r="G147" t="str">
        <f t="shared" si="32"/>
        <v>sale_nwc_median.name = 'sale_nwc_median'</v>
      </c>
      <c r="H147">
        <v>559</v>
      </c>
      <c r="I147">
        <v>560</v>
      </c>
      <c r="J147" t="str">
        <f t="shared" si="33"/>
        <v>df = df.join(sale_nwc_median, on=['year-month'])</v>
      </c>
      <c r="K147" t="str">
        <f t="shared" si="34"/>
        <v>sale_nwc_sector_median = df.groupby(['year-month', 'industry'])[['sale_nwc']].apply(np.nanmedian)</v>
      </c>
      <c r="L147" t="str">
        <f t="shared" si="35"/>
        <v>sale_nwc_sector_median.name = 'sale_nwc_sector_median'</v>
      </c>
      <c r="M147" t="str">
        <f t="shared" si="36"/>
        <v>df = df.join(sale_nwc_sector_median, on=['year-month', 'industry'])</v>
      </c>
      <c r="N147" t="str">
        <f t="shared" si="37"/>
        <v>if df.groupby(['year-month'])[['sale_nwc']].apply(mad).any() == 0:
    sale_nwc_mad = df.groupby(['year-month'])[['sale_nwc']].apply(meanad)
else:
    sale_nwc_mad = df.groupby(['year-month'])[['sale_nwc']].apply(mad)</v>
      </c>
      <c r="O147" t="str">
        <f t="shared" si="38"/>
        <v>sale_nwc_mad.name = 'sale_nwc_mad'</v>
      </c>
      <c r="P147" t="str">
        <f t="shared" si="39"/>
        <v>df = df.join(sale_nwc_mad, on=['year-month'])</v>
      </c>
      <c r="Q147" t="str">
        <f t="shared" si="40"/>
        <v>if df.groupby(['year-month', 'industry'])[['sale_nwc']].apply(mad).any() == 0:
    sale_nwc_sector_mad = df.groupby(['year-month', 'industry'])[['sale_nwc']].apply(meanad)
else:
    sale_nwc_sector_mad = df.groupby(['year-month', 'industry'])[['sale_nwc']].apply(mad)</v>
      </c>
      <c r="R147" t="str">
        <f t="shared" si="41"/>
        <v>sale_nwc_sector_mad.name = 'sale_nwc_sector_mad'</v>
      </c>
      <c r="S147" t="str">
        <f t="shared" si="42"/>
        <v>df = df.join(sale_nwc_sector_mad, on=['year-month', 'industry'])</v>
      </c>
      <c r="T147" t="str">
        <f t="shared" si="43"/>
        <v>df['sale_nwc_zscore'] = (df['sale_nwc'] - df['sale_nwc_median']) / df['sale_nwc_mad']</v>
      </c>
      <c r="U147" t="str">
        <f t="shared" si="44"/>
        <v>df['sale_nwc_sector_zscore'] = (df['sale_nwc'] - df['sale_nwc_sector_median']) / df['sale_nwc_sector_mad']</v>
      </c>
    </row>
    <row r="148" spans="1:21" x14ac:dyDescent="0.25">
      <c r="A148" t="s">
        <v>391</v>
      </c>
      <c r="B148">
        <v>146</v>
      </c>
      <c r="C148" t="str">
        <f t="shared" si="30"/>
        <v xml:space="preserve">'short_debt', </v>
      </c>
      <c r="D148">
        <v>561</v>
      </c>
      <c r="E148" t="str">
        <f t="shared" si="31"/>
        <v>short_debt_median = df.groupby(['year-month'])[['short_debt']].apply(np.nanmedian)</v>
      </c>
      <c r="F148">
        <v>562</v>
      </c>
      <c r="G148" t="str">
        <f t="shared" si="32"/>
        <v>short_debt_median.name = 'short_debt_median'</v>
      </c>
      <c r="H148">
        <v>563</v>
      </c>
      <c r="I148">
        <v>564</v>
      </c>
      <c r="J148" t="str">
        <f t="shared" si="33"/>
        <v>df = df.join(short_debt_median, on=['year-month'])</v>
      </c>
      <c r="K148" t="str">
        <f t="shared" si="34"/>
        <v>short_debt_sector_median = df.groupby(['year-month', 'industry'])[['short_debt']].apply(np.nanmedian)</v>
      </c>
      <c r="L148" t="str">
        <f t="shared" si="35"/>
        <v>short_debt_sector_median.name = 'short_debt_sector_median'</v>
      </c>
      <c r="M148" t="str">
        <f t="shared" si="36"/>
        <v>df = df.join(short_debt_sector_median, on=['year-month', 'industry'])</v>
      </c>
      <c r="N148" t="str">
        <f t="shared" si="37"/>
        <v>if df.groupby(['year-month'])[['short_debt']].apply(mad).any() == 0:
    short_debt_mad = df.groupby(['year-month'])[['short_debt']].apply(meanad)
else:
    short_debt_mad = df.groupby(['year-month'])[['short_debt']].apply(mad)</v>
      </c>
      <c r="O148" t="str">
        <f t="shared" si="38"/>
        <v>short_debt_mad.name = 'short_debt_mad'</v>
      </c>
      <c r="P148" t="str">
        <f t="shared" si="39"/>
        <v>df = df.join(short_debt_mad, on=['year-month'])</v>
      </c>
      <c r="Q148" t="str">
        <f t="shared" si="40"/>
        <v>if df.groupby(['year-month', 'industry'])[['short_debt']].apply(mad).any() == 0:
    short_debt_sector_mad = df.groupby(['year-month', 'industry'])[['short_debt']].apply(meanad)
else:
    short_debt_sector_mad = df.groupby(['year-month', 'industry'])[['short_debt']].apply(mad)</v>
      </c>
      <c r="R148" t="str">
        <f t="shared" si="41"/>
        <v>short_debt_sector_mad.name = 'short_debt_sector_mad'</v>
      </c>
      <c r="S148" t="str">
        <f t="shared" si="42"/>
        <v>df = df.join(short_debt_sector_mad, on=['year-month', 'industry'])</v>
      </c>
      <c r="T148" t="str">
        <f t="shared" si="43"/>
        <v>df['short_debt_zscore'] = (df['short_debt'] - df['short_debt_median']) / df['short_debt_mad']</v>
      </c>
      <c r="U148" t="str">
        <f t="shared" si="44"/>
        <v>df['short_debt_sector_zscore'] = (df['short_debt'] - df['short_debt_sector_median']) / df['short_debt_sector_mad']</v>
      </c>
    </row>
    <row r="149" spans="1:21" x14ac:dyDescent="0.25">
      <c r="A149" t="s">
        <v>405</v>
      </c>
      <c r="B149">
        <v>147</v>
      </c>
      <c r="C149" t="str">
        <f t="shared" si="30"/>
        <v xml:space="preserve">'staff_sale', </v>
      </c>
      <c r="D149">
        <v>565</v>
      </c>
      <c r="E149" t="str">
        <f t="shared" si="31"/>
        <v>staff_sale_median = df.groupby(['year-month'])[['staff_sale']].apply(np.nanmedian)</v>
      </c>
      <c r="F149">
        <v>566</v>
      </c>
      <c r="G149" t="str">
        <f t="shared" si="32"/>
        <v>staff_sale_median.name = 'staff_sale_median'</v>
      </c>
      <c r="H149">
        <v>567</v>
      </c>
      <c r="I149">
        <v>568</v>
      </c>
      <c r="J149" t="str">
        <f t="shared" si="33"/>
        <v>df = df.join(staff_sale_median, on=['year-month'])</v>
      </c>
      <c r="K149" t="str">
        <f t="shared" si="34"/>
        <v>staff_sale_sector_median = df.groupby(['year-month', 'industry'])[['staff_sale']].apply(np.nanmedian)</v>
      </c>
      <c r="L149" t="str">
        <f t="shared" si="35"/>
        <v>staff_sale_sector_median.name = 'staff_sale_sector_median'</v>
      </c>
      <c r="M149" t="str">
        <f t="shared" si="36"/>
        <v>df = df.join(staff_sale_sector_median, on=['year-month', 'industry'])</v>
      </c>
      <c r="N149" t="str">
        <f t="shared" si="37"/>
        <v>if df.groupby(['year-month'])[['staff_sale']].apply(mad).any() == 0:
    staff_sale_mad = df.groupby(['year-month'])[['staff_sale']].apply(meanad)
else:
    staff_sale_mad = df.groupby(['year-month'])[['staff_sale']].apply(mad)</v>
      </c>
      <c r="O149" t="str">
        <f t="shared" si="38"/>
        <v>staff_sale_mad.name = 'staff_sale_mad'</v>
      </c>
      <c r="P149" t="str">
        <f t="shared" si="39"/>
        <v>df = df.join(staff_sale_mad, on=['year-month'])</v>
      </c>
      <c r="Q149" t="str">
        <f t="shared" si="40"/>
        <v>if df.groupby(['year-month', 'industry'])[['staff_sale']].apply(mad).any() == 0:
    staff_sale_sector_mad = df.groupby(['year-month', 'industry'])[['staff_sale']].apply(meanad)
else:
    staff_sale_sector_mad = df.groupby(['year-month', 'industry'])[['staff_sale']].apply(mad)</v>
      </c>
      <c r="R149" t="str">
        <f t="shared" si="41"/>
        <v>staff_sale_sector_mad.name = 'staff_sale_sector_mad'</v>
      </c>
      <c r="S149" t="str">
        <f t="shared" si="42"/>
        <v>df = df.join(staff_sale_sector_mad, on=['year-month', 'industry'])</v>
      </c>
      <c r="T149" t="str">
        <f t="shared" si="43"/>
        <v>df['staff_sale_zscore'] = (df['staff_sale'] - df['staff_sale_median']) / df['staff_sale_mad']</v>
      </c>
      <c r="U149" t="str">
        <f t="shared" si="44"/>
        <v>df['staff_sale_sector_zscore'] = (df['staff_sale'] - df['staff_sale_sector_median']) / df['staff_sale_sector_mad']</v>
      </c>
    </row>
    <row r="150" spans="1:21" x14ac:dyDescent="0.25">
      <c r="A150" t="s">
        <v>428</v>
      </c>
      <c r="B150">
        <v>148</v>
      </c>
      <c r="C150" t="str">
        <f t="shared" si="30"/>
        <v xml:space="preserve">'totdebt_invcap', </v>
      </c>
      <c r="D150">
        <v>569</v>
      </c>
      <c r="E150" t="str">
        <f t="shared" si="31"/>
        <v>totdebt_invcap_median = df.groupby(['year-month'])[['totdebt_invcap']].apply(np.nanmedian)</v>
      </c>
      <c r="F150">
        <v>570</v>
      </c>
      <c r="G150" t="str">
        <f t="shared" si="32"/>
        <v>totdebt_invcap_median.name = 'totdebt_invcap_median'</v>
      </c>
      <c r="H150">
        <v>571</v>
      </c>
      <c r="I150">
        <v>572</v>
      </c>
      <c r="J150" t="str">
        <f t="shared" si="33"/>
        <v>df = df.join(totdebt_invcap_median, on=['year-month'])</v>
      </c>
      <c r="K150" t="str">
        <f t="shared" si="34"/>
        <v>totdebt_invcap_sector_median = df.groupby(['year-month', 'industry'])[['totdebt_invcap']].apply(np.nanmedian)</v>
      </c>
      <c r="L150" t="str">
        <f t="shared" si="35"/>
        <v>totdebt_invcap_sector_median.name = 'totdebt_invcap_sector_median'</v>
      </c>
      <c r="M150" t="str">
        <f t="shared" si="36"/>
        <v>df = df.join(totdebt_invcap_sector_median, on=['year-month', 'industry'])</v>
      </c>
      <c r="N150" t="str">
        <f t="shared" si="37"/>
        <v>if df.groupby(['year-month'])[['totdebt_invcap']].apply(mad).any() == 0:
    totdebt_invcap_mad = df.groupby(['year-month'])[['totdebt_invcap']].apply(meanad)
else:
    totdebt_invcap_mad = df.groupby(['year-month'])[['totdebt_invcap']].apply(mad)</v>
      </c>
      <c r="O150" t="str">
        <f t="shared" si="38"/>
        <v>totdebt_invcap_mad.name = 'totdebt_invcap_mad'</v>
      </c>
      <c r="P150" t="str">
        <f t="shared" si="39"/>
        <v>df = df.join(totdebt_invcap_mad, on=['year-month'])</v>
      </c>
      <c r="Q150" t="str">
        <f t="shared" si="40"/>
        <v>if df.groupby(['year-month', 'industry'])[['totdebt_invcap']].apply(mad).any() == 0:
    totdebt_invcap_sector_mad = df.groupby(['year-month', 'industry'])[['totdebt_invcap']].apply(meanad)
else:
    totdebt_invcap_sector_mad = df.groupby(['year-month', 'industry'])[['totdebt_invcap']].apply(mad)</v>
      </c>
      <c r="R150" t="str">
        <f t="shared" si="41"/>
        <v>totdebt_invcap_sector_mad.name = 'totdebt_invcap_sector_mad'</v>
      </c>
      <c r="S150" t="str">
        <f t="shared" si="42"/>
        <v>df = df.join(totdebt_invcap_sector_mad, on=['year-month', 'industry'])</v>
      </c>
      <c r="T150" t="str">
        <f t="shared" si="43"/>
        <v>df['totdebt_invcap_zscore'] = (df['totdebt_invcap'] - df['totdebt_invcap_median']) / df['totdebt_invcap_mad']</v>
      </c>
      <c r="U150" t="str">
        <f t="shared" si="44"/>
        <v>df['totdebt_invcap_sector_zscore'] = (df['totdebt_invcap'] - df['totdebt_invcap_sector_median']) / df['totdebt_invcap_sector_mad']</v>
      </c>
    </row>
    <row r="151" spans="1:21" x14ac:dyDescent="0.25">
      <c r="A151" t="s">
        <v>254</v>
      </c>
      <c r="B151">
        <v>149</v>
      </c>
      <c r="C151" t="str">
        <f t="shared" si="30"/>
        <v xml:space="preserve">'dvpspm', </v>
      </c>
      <c r="D151">
        <v>573</v>
      </c>
      <c r="E151" t="str">
        <f t="shared" si="31"/>
        <v>dvpspm_median = df.groupby(['year-month'])[['dvpspm']].apply(np.nanmedian)</v>
      </c>
      <c r="F151">
        <v>574</v>
      </c>
      <c r="G151" t="str">
        <f t="shared" si="32"/>
        <v>dvpspm_median.name = 'dvpspm_median'</v>
      </c>
      <c r="H151">
        <v>575</v>
      </c>
      <c r="I151">
        <v>576</v>
      </c>
      <c r="J151" t="str">
        <f t="shared" si="33"/>
        <v>df = df.join(dvpspm_median, on=['year-month'])</v>
      </c>
      <c r="K151" t="str">
        <f t="shared" si="34"/>
        <v>dvpspm_sector_median = df.groupby(['year-month', 'industry'])[['dvpspm']].apply(np.nanmedian)</v>
      </c>
      <c r="L151" t="str">
        <f t="shared" si="35"/>
        <v>dvpspm_sector_median.name = 'dvpspm_sector_median'</v>
      </c>
      <c r="M151" t="str">
        <f t="shared" si="36"/>
        <v>df = df.join(dvpspm_sector_median, on=['year-month', 'industry'])</v>
      </c>
      <c r="N151" t="str">
        <f t="shared" si="37"/>
        <v>if df.groupby(['year-month'])[['dvpspm']].apply(mad).any() == 0:
    dvpspm_mad = df.groupby(['year-month'])[['dvpspm']].apply(meanad)
else:
    dvpspm_mad = df.groupby(['year-month'])[['dvpspm']].apply(mad)</v>
      </c>
      <c r="O151" t="str">
        <f t="shared" si="38"/>
        <v>dvpspm_mad.name = 'dvpspm_mad'</v>
      </c>
      <c r="P151" t="str">
        <f t="shared" si="39"/>
        <v>df = df.join(dvpspm_mad, on=['year-month'])</v>
      </c>
      <c r="Q151" t="str">
        <f t="shared" si="40"/>
        <v>if df.groupby(['year-month', 'industry'])[['dvpspm']].apply(mad).any() == 0:
    dvpspm_sector_mad = df.groupby(['year-month', 'industry'])[['dvpspm']].apply(meanad)
else:
    dvpspm_sector_mad = df.groupby(['year-month', 'industry'])[['dvpspm']].apply(mad)</v>
      </c>
      <c r="R151" t="str">
        <f t="shared" si="41"/>
        <v>dvpspm_sector_mad.name = 'dvpspm_sector_mad'</v>
      </c>
      <c r="S151" t="str">
        <f t="shared" si="42"/>
        <v>df = df.join(dvpspm_sector_mad, on=['year-month', 'industry'])</v>
      </c>
      <c r="T151" t="str">
        <f t="shared" si="43"/>
        <v>df['dvpspm_zscore'] = (df['dvpspm'] - df['dvpspm_median']) / df['dvpspm_mad']</v>
      </c>
      <c r="U151" t="str">
        <f t="shared" si="44"/>
        <v>df['dvpspm_sector_zscore'] = (df['dvpspm'] - df['dvpspm_sector_median']) / df['dvpspm_sector_mad']</v>
      </c>
    </row>
    <row r="152" spans="1:21" x14ac:dyDescent="0.25">
      <c r="A152" t="s">
        <v>253</v>
      </c>
      <c r="B152">
        <v>150</v>
      </c>
      <c r="C152" t="str">
        <f t="shared" si="30"/>
        <v xml:space="preserve">'dvpsxm', </v>
      </c>
      <c r="D152">
        <v>577</v>
      </c>
      <c r="E152" t="str">
        <f t="shared" si="31"/>
        <v>dvpsxm_median = df.groupby(['year-month'])[['dvpsxm']].apply(np.nanmedian)</v>
      </c>
      <c r="F152">
        <v>578</v>
      </c>
      <c r="G152" t="str">
        <f t="shared" si="32"/>
        <v>dvpsxm_median.name = 'dvpsxm_median'</v>
      </c>
      <c r="H152">
        <v>579</v>
      </c>
      <c r="I152">
        <v>580</v>
      </c>
      <c r="J152" t="str">
        <f t="shared" si="33"/>
        <v>df = df.join(dvpsxm_median, on=['year-month'])</v>
      </c>
      <c r="K152" t="str">
        <f t="shared" si="34"/>
        <v>dvpsxm_sector_median = df.groupby(['year-month', 'industry'])[['dvpsxm']].apply(np.nanmedian)</v>
      </c>
      <c r="L152" t="str">
        <f t="shared" si="35"/>
        <v>dvpsxm_sector_median.name = 'dvpsxm_sector_median'</v>
      </c>
      <c r="M152" t="str">
        <f t="shared" si="36"/>
        <v>df = df.join(dvpsxm_sector_median, on=['year-month', 'industry'])</v>
      </c>
      <c r="N152" t="str">
        <f t="shared" si="37"/>
        <v>if df.groupby(['year-month'])[['dvpsxm']].apply(mad).any() == 0:
    dvpsxm_mad = df.groupby(['year-month'])[['dvpsxm']].apply(meanad)
else:
    dvpsxm_mad = df.groupby(['year-month'])[['dvpsxm']].apply(mad)</v>
      </c>
      <c r="O152" t="str">
        <f t="shared" si="38"/>
        <v>dvpsxm_mad.name = 'dvpsxm_mad'</v>
      </c>
      <c r="P152" t="str">
        <f t="shared" si="39"/>
        <v>df = df.join(dvpsxm_mad, on=['year-month'])</v>
      </c>
      <c r="Q152" t="str">
        <f t="shared" si="40"/>
        <v>if df.groupby(['year-month', 'industry'])[['dvpsxm']].apply(mad).any() == 0:
    dvpsxm_sector_mad = df.groupby(['year-month', 'industry'])[['dvpsxm']].apply(meanad)
else:
    dvpsxm_sector_mad = df.groupby(['year-month', 'industry'])[['dvpsxm']].apply(mad)</v>
      </c>
      <c r="R152" t="str">
        <f t="shared" si="41"/>
        <v>dvpsxm_sector_mad.name = 'dvpsxm_sector_mad'</v>
      </c>
      <c r="S152" t="str">
        <f t="shared" si="42"/>
        <v>df = df.join(dvpsxm_sector_mad, on=['year-month', 'industry'])</v>
      </c>
      <c r="T152" t="str">
        <f t="shared" si="43"/>
        <v>df['dvpsxm_zscore'] = (df['dvpsxm'] - df['dvpsxm_median']) / df['dvpsxm_mad']</v>
      </c>
      <c r="U152" t="str">
        <f t="shared" si="44"/>
        <v>df['dvpsxm_sector_zscore'] = (df['dvpsxm'] - df['dvpsxm_sector_median']) / df['dvpsxm_sector_mad']</v>
      </c>
    </row>
    <row r="153" spans="1:21" x14ac:dyDescent="0.25">
      <c r="A153" t="s">
        <v>294</v>
      </c>
      <c r="B153">
        <v>151</v>
      </c>
      <c r="C153" t="str">
        <f t="shared" si="30"/>
        <v xml:space="preserve">'dvrate', </v>
      </c>
      <c r="D153">
        <v>581</v>
      </c>
      <c r="E153" t="str">
        <f t="shared" si="31"/>
        <v>dvrate_median = df.groupby(['year-month'])[['dvrate']].apply(np.nanmedian)</v>
      </c>
      <c r="F153">
        <v>582</v>
      </c>
      <c r="G153" t="str">
        <f t="shared" si="32"/>
        <v>dvrate_median.name = 'dvrate_median'</v>
      </c>
      <c r="H153">
        <v>583</v>
      </c>
      <c r="I153">
        <v>584</v>
      </c>
      <c r="J153" t="str">
        <f t="shared" si="33"/>
        <v>df = df.join(dvrate_median, on=['year-month'])</v>
      </c>
      <c r="K153" t="str">
        <f t="shared" si="34"/>
        <v>dvrate_sector_median = df.groupby(['year-month', 'industry'])[['dvrate']].apply(np.nanmedian)</v>
      </c>
      <c r="L153" t="str">
        <f t="shared" si="35"/>
        <v>dvrate_sector_median.name = 'dvrate_sector_median'</v>
      </c>
      <c r="M153" t="str">
        <f t="shared" si="36"/>
        <v>df = df.join(dvrate_sector_median, on=['year-month', 'industry'])</v>
      </c>
      <c r="N153" t="str">
        <f t="shared" si="37"/>
        <v>if df.groupby(['year-month'])[['dvrate']].apply(mad).any() == 0:
    dvrate_mad = df.groupby(['year-month'])[['dvrate']].apply(meanad)
else:
    dvrate_mad = df.groupby(['year-month'])[['dvrate']].apply(mad)</v>
      </c>
      <c r="O153" t="str">
        <f t="shared" si="38"/>
        <v>dvrate_mad.name = 'dvrate_mad'</v>
      </c>
      <c r="P153" t="str">
        <f t="shared" si="39"/>
        <v>df = df.join(dvrate_mad, on=['year-month'])</v>
      </c>
      <c r="Q153" t="str">
        <f t="shared" si="40"/>
        <v>if df.groupby(['year-month', 'industry'])[['dvrate']].apply(mad).any() == 0:
    dvrate_sector_mad = df.groupby(['year-month', 'industry'])[['dvrate']].apply(meanad)
else:
    dvrate_sector_mad = df.groupby(['year-month', 'industry'])[['dvrate']].apply(mad)</v>
      </c>
      <c r="R153" t="str">
        <f t="shared" si="41"/>
        <v>dvrate_sector_mad.name = 'dvrate_sector_mad'</v>
      </c>
      <c r="S153" t="str">
        <f t="shared" si="42"/>
        <v>df = df.join(dvrate_sector_mad, on=['year-month', 'industry'])</v>
      </c>
      <c r="T153" t="str">
        <f t="shared" si="43"/>
        <v>df['dvrate_zscore'] = (df['dvrate'] - df['dvrate_median']) / df['dvrate_mad']</v>
      </c>
      <c r="U153" t="str">
        <f t="shared" si="44"/>
        <v>df['dvrate_sector_zscore'] = (df['dvrate'] - df['dvrate_sector_median']) / df['dvrate_sector_mad']</v>
      </c>
    </row>
    <row r="154" spans="1:21" x14ac:dyDescent="0.25">
      <c r="A154" t="s">
        <v>346</v>
      </c>
      <c r="B154">
        <v>153</v>
      </c>
      <c r="C154" t="str">
        <f t="shared" ref="C154:C192" si="45">CONCATENATE("'",A154,"', ")</f>
        <v xml:space="preserve">'spcsrc', </v>
      </c>
      <c r="D154">
        <v>585</v>
      </c>
      <c r="E154" t="str">
        <f t="shared" si="31"/>
        <v>spcsrc_median = df.groupby(['year-month'])[['spcsrc']].apply(np.nanmedian)</v>
      </c>
      <c r="F154">
        <v>586</v>
      </c>
      <c r="G154" t="str">
        <f t="shared" si="32"/>
        <v>spcsrc_median.name = 'spcsrc_median'</v>
      </c>
      <c r="H154">
        <v>587</v>
      </c>
      <c r="I154">
        <v>588</v>
      </c>
      <c r="J154" t="str">
        <f t="shared" si="33"/>
        <v>df = df.join(spcsrc_median, on=['year-month'])</v>
      </c>
      <c r="K154" t="str">
        <f t="shared" si="34"/>
        <v>spcsrc_sector_median = df.groupby(['year-month', 'industry'])[['spcsrc']].apply(np.nanmedian)</v>
      </c>
      <c r="L154" t="str">
        <f t="shared" si="35"/>
        <v>spcsrc_sector_median.name = 'spcsrc_sector_median'</v>
      </c>
      <c r="M154" t="str">
        <f t="shared" si="36"/>
        <v>df = df.join(spcsrc_sector_median, on=['year-month', 'industry'])</v>
      </c>
      <c r="N154" t="str">
        <f t="shared" si="37"/>
        <v>if df.groupby(['year-month'])[['spcsrc']].apply(mad).any() == 0:
    spcsrc_mad = df.groupby(['year-month'])[['spcsrc']].apply(meanad)
else:
    spcsrc_mad = df.groupby(['year-month'])[['spcsrc']].apply(mad)</v>
      </c>
      <c r="O154" t="str">
        <f t="shared" si="38"/>
        <v>spcsrc_mad.name = 'spcsrc_mad'</v>
      </c>
      <c r="P154" t="str">
        <f t="shared" si="39"/>
        <v>df = df.join(spcsrc_mad, on=['year-month'])</v>
      </c>
      <c r="Q154" t="str">
        <f t="shared" si="40"/>
        <v>if df.groupby(['year-month', 'industry'])[['spcsrc']].apply(mad).any() == 0:
    spcsrc_sector_mad = df.groupby(['year-month', 'industry'])[['spcsrc']].apply(meanad)
else:
    spcsrc_sector_mad = df.groupby(['year-month', 'industry'])[['spcsrc']].apply(mad)</v>
      </c>
      <c r="R154" t="str">
        <f t="shared" si="41"/>
        <v>spcsrc_sector_mad.name = 'spcsrc_sector_mad'</v>
      </c>
      <c r="S154" t="str">
        <f t="shared" si="42"/>
        <v>df = df.join(spcsrc_sector_mad, on=['year-month', 'industry'])</v>
      </c>
      <c r="T154" t="str">
        <f t="shared" si="43"/>
        <v>df['spcsrc_zscore'] = (df['spcsrc'] - df['spcsrc_median']) / df['spcsrc_mad']</v>
      </c>
      <c r="U154" t="str">
        <f t="shared" si="44"/>
        <v>df['spcsrc_sector_zscore'] = (df['spcsrc'] - df['spcsrc_sector_median']) / df['spcsrc_sector_mad']</v>
      </c>
    </row>
    <row r="155" spans="1:21" x14ac:dyDescent="0.25">
      <c r="A155" t="s">
        <v>321</v>
      </c>
      <c r="B155">
        <v>155</v>
      </c>
      <c r="C155" t="str">
        <f t="shared" si="45"/>
        <v xml:space="preserve">'alpha', </v>
      </c>
      <c r="D155">
        <v>589</v>
      </c>
      <c r="E155" t="str">
        <f t="shared" si="31"/>
        <v>alpha_median = df.groupby(['year-month'])[['alpha']].apply(np.nanmedian)</v>
      </c>
      <c r="F155">
        <v>590</v>
      </c>
      <c r="G155" t="str">
        <f t="shared" si="32"/>
        <v>alpha_median.name = 'alpha_median'</v>
      </c>
      <c r="H155">
        <v>591</v>
      </c>
      <c r="I155">
        <v>592</v>
      </c>
      <c r="J155" t="str">
        <f t="shared" si="33"/>
        <v>df = df.join(alpha_median, on=['year-month'])</v>
      </c>
      <c r="K155" t="str">
        <f t="shared" si="34"/>
        <v>alpha_sector_median = df.groupby(['year-month', 'industry'])[['alpha']].apply(np.nanmedian)</v>
      </c>
      <c r="L155" t="str">
        <f t="shared" si="35"/>
        <v>alpha_sector_median.name = 'alpha_sector_median'</v>
      </c>
      <c r="M155" t="str">
        <f t="shared" si="36"/>
        <v>df = df.join(alpha_sector_median, on=['year-month', 'industry'])</v>
      </c>
      <c r="N155" t="str">
        <f t="shared" si="37"/>
        <v>if df.groupby(['year-month'])[['alpha']].apply(mad).any() == 0:
    alpha_mad = df.groupby(['year-month'])[['alpha']].apply(meanad)
else:
    alpha_mad = df.groupby(['year-month'])[['alpha']].apply(mad)</v>
      </c>
      <c r="O155" t="str">
        <f t="shared" si="38"/>
        <v>alpha_mad.name = 'alpha_mad'</v>
      </c>
      <c r="P155" t="str">
        <f t="shared" si="39"/>
        <v>df = df.join(alpha_mad, on=['year-month'])</v>
      </c>
      <c r="Q155" t="str">
        <f t="shared" si="40"/>
        <v>if df.groupby(['year-month', 'industry'])[['alpha']].apply(mad).any() == 0:
    alpha_sector_mad = df.groupby(['year-month', 'industry'])[['alpha']].apply(meanad)
else:
    alpha_sector_mad = df.groupby(['year-month', 'industry'])[['alpha']].apply(mad)</v>
      </c>
      <c r="R155" t="str">
        <f t="shared" si="41"/>
        <v>alpha_sector_mad.name = 'alpha_sector_mad'</v>
      </c>
      <c r="S155" t="str">
        <f t="shared" si="42"/>
        <v>df = df.join(alpha_sector_mad, on=['year-month', 'industry'])</v>
      </c>
      <c r="T155" t="str">
        <f t="shared" si="43"/>
        <v>df['alpha_zscore'] = (df['alpha'] - df['alpha_median']) / df['alpha_mad']</v>
      </c>
      <c r="U155" t="str">
        <f t="shared" si="44"/>
        <v>df['alpha_sector_zscore'] = (df['alpha'] - df['alpha_sector_median']) / df['alpha_sector_mad']</v>
      </c>
    </row>
    <row r="156" spans="1:21" x14ac:dyDescent="0.25">
      <c r="A156" t="s">
        <v>323</v>
      </c>
      <c r="B156">
        <v>156</v>
      </c>
      <c r="C156" t="str">
        <f t="shared" si="45"/>
        <v xml:space="preserve">'b_hml', </v>
      </c>
      <c r="D156">
        <v>593</v>
      </c>
      <c r="E156" t="str">
        <f t="shared" si="31"/>
        <v>b_hml_median = df.groupby(['year-month'])[['b_hml']].apply(np.nanmedian)</v>
      </c>
      <c r="F156">
        <v>594</v>
      </c>
      <c r="G156" t="str">
        <f t="shared" si="32"/>
        <v>b_hml_median.name = 'b_hml_median'</v>
      </c>
      <c r="H156">
        <v>595</v>
      </c>
      <c r="I156">
        <v>596</v>
      </c>
      <c r="J156" t="str">
        <f t="shared" si="33"/>
        <v>df = df.join(b_hml_median, on=['year-month'])</v>
      </c>
      <c r="K156" t="str">
        <f t="shared" si="34"/>
        <v>b_hml_sector_median = df.groupby(['year-month', 'industry'])[['b_hml']].apply(np.nanmedian)</v>
      </c>
      <c r="L156" t="str">
        <f t="shared" si="35"/>
        <v>b_hml_sector_median.name = 'b_hml_sector_median'</v>
      </c>
      <c r="M156" t="str">
        <f t="shared" si="36"/>
        <v>df = df.join(b_hml_sector_median, on=['year-month', 'industry'])</v>
      </c>
      <c r="N156" t="str">
        <f t="shared" si="37"/>
        <v>if df.groupby(['year-month'])[['b_hml']].apply(mad).any() == 0:
    b_hml_mad = df.groupby(['year-month'])[['b_hml']].apply(meanad)
else:
    b_hml_mad = df.groupby(['year-month'])[['b_hml']].apply(mad)</v>
      </c>
      <c r="O156" t="str">
        <f t="shared" si="38"/>
        <v>b_hml_mad.name = 'b_hml_mad'</v>
      </c>
      <c r="P156" t="str">
        <f t="shared" si="39"/>
        <v>df = df.join(b_hml_mad, on=['year-month'])</v>
      </c>
      <c r="Q156" t="str">
        <f t="shared" si="40"/>
        <v>if df.groupby(['year-month', 'industry'])[['b_hml']].apply(mad).any() == 0:
    b_hml_sector_mad = df.groupby(['year-month', 'industry'])[['b_hml']].apply(meanad)
else:
    b_hml_sector_mad = df.groupby(['year-month', 'industry'])[['b_hml']].apply(mad)</v>
      </c>
      <c r="R156" t="str">
        <f t="shared" si="41"/>
        <v>b_hml_sector_mad.name = 'b_hml_sector_mad'</v>
      </c>
      <c r="S156" t="str">
        <f t="shared" si="42"/>
        <v>df = df.join(b_hml_sector_mad, on=['year-month', 'industry'])</v>
      </c>
      <c r="T156" t="str">
        <f t="shared" si="43"/>
        <v>df['b_hml_zscore'] = (df['b_hml'] - df['b_hml_median']) / df['b_hml_mad']</v>
      </c>
      <c r="U156" t="str">
        <f t="shared" si="44"/>
        <v>df['b_hml_sector_zscore'] = (df['b_hml'] - df['b_hml_sector_median']) / df['b_hml_sector_mad']</v>
      </c>
    </row>
    <row r="157" spans="1:21" x14ac:dyDescent="0.25">
      <c r="A157" t="s">
        <v>316</v>
      </c>
      <c r="B157">
        <v>157</v>
      </c>
      <c r="C157" t="str">
        <f t="shared" si="45"/>
        <v xml:space="preserve">'b_mkt', </v>
      </c>
      <c r="D157">
        <v>597</v>
      </c>
      <c r="E157" t="str">
        <f t="shared" si="31"/>
        <v>b_mkt_median = df.groupby(['year-month'])[['b_mkt']].apply(np.nanmedian)</v>
      </c>
      <c r="F157">
        <v>598</v>
      </c>
      <c r="G157" t="str">
        <f t="shared" si="32"/>
        <v>b_mkt_median.name = 'b_mkt_median'</v>
      </c>
      <c r="H157">
        <v>599</v>
      </c>
      <c r="I157">
        <v>600</v>
      </c>
      <c r="J157" t="str">
        <f t="shared" si="33"/>
        <v>df = df.join(b_mkt_median, on=['year-month'])</v>
      </c>
      <c r="K157" t="str">
        <f t="shared" si="34"/>
        <v>b_mkt_sector_median = df.groupby(['year-month', 'industry'])[['b_mkt']].apply(np.nanmedian)</v>
      </c>
      <c r="L157" t="str">
        <f t="shared" si="35"/>
        <v>b_mkt_sector_median.name = 'b_mkt_sector_median'</v>
      </c>
      <c r="M157" t="str">
        <f t="shared" si="36"/>
        <v>df = df.join(b_mkt_sector_median, on=['year-month', 'industry'])</v>
      </c>
      <c r="N157" t="str">
        <f t="shared" si="37"/>
        <v>if df.groupby(['year-month'])[['b_mkt']].apply(mad).any() == 0:
    b_mkt_mad = df.groupby(['year-month'])[['b_mkt']].apply(meanad)
else:
    b_mkt_mad = df.groupby(['year-month'])[['b_mkt']].apply(mad)</v>
      </c>
      <c r="O157" t="str">
        <f t="shared" si="38"/>
        <v>b_mkt_mad.name = 'b_mkt_mad'</v>
      </c>
      <c r="P157" t="str">
        <f t="shared" si="39"/>
        <v>df = df.join(b_mkt_mad, on=['year-month'])</v>
      </c>
      <c r="Q157" t="str">
        <f t="shared" si="40"/>
        <v>if df.groupby(['year-month', 'industry'])[['b_mkt']].apply(mad).any() == 0:
    b_mkt_sector_mad = df.groupby(['year-month', 'industry'])[['b_mkt']].apply(meanad)
else:
    b_mkt_sector_mad = df.groupby(['year-month', 'industry'])[['b_mkt']].apply(mad)</v>
      </c>
      <c r="R157" t="str">
        <f t="shared" si="41"/>
        <v>b_mkt_sector_mad.name = 'b_mkt_sector_mad'</v>
      </c>
      <c r="S157" t="str">
        <f t="shared" si="42"/>
        <v>df = df.join(b_mkt_sector_mad, on=['year-month', 'industry'])</v>
      </c>
      <c r="T157" t="str">
        <f t="shared" si="43"/>
        <v>df['b_mkt_zscore'] = (df['b_mkt'] - df['b_mkt_median']) / df['b_mkt_mad']</v>
      </c>
      <c r="U157" t="str">
        <f t="shared" si="44"/>
        <v>df['b_mkt_sector_zscore'] = (df['b_mkt'] - df['b_mkt_sector_median']) / df['b_mkt_sector_mad']</v>
      </c>
    </row>
    <row r="158" spans="1:21" x14ac:dyDescent="0.25">
      <c r="A158" t="s">
        <v>322</v>
      </c>
      <c r="B158">
        <v>158</v>
      </c>
      <c r="C158" t="str">
        <f t="shared" si="45"/>
        <v xml:space="preserve">'b_smb', </v>
      </c>
      <c r="D158">
        <v>601</v>
      </c>
      <c r="E158" t="str">
        <f t="shared" si="31"/>
        <v>b_smb_median = df.groupby(['year-month'])[['b_smb']].apply(np.nanmedian)</v>
      </c>
      <c r="F158">
        <v>602</v>
      </c>
      <c r="G158" t="str">
        <f t="shared" si="32"/>
        <v>b_smb_median.name = 'b_smb_median'</v>
      </c>
      <c r="H158">
        <v>603</v>
      </c>
      <c r="I158">
        <v>604</v>
      </c>
      <c r="J158" t="str">
        <f t="shared" si="33"/>
        <v>df = df.join(b_smb_median, on=['year-month'])</v>
      </c>
      <c r="K158" t="str">
        <f t="shared" si="34"/>
        <v>b_smb_sector_median = df.groupby(['year-month', 'industry'])[['b_smb']].apply(np.nanmedian)</v>
      </c>
      <c r="L158" t="str">
        <f t="shared" si="35"/>
        <v>b_smb_sector_median.name = 'b_smb_sector_median'</v>
      </c>
      <c r="M158" t="str">
        <f t="shared" si="36"/>
        <v>df = df.join(b_smb_sector_median, on=['year-month', 'industry'])</v>
      </c>
      <c r="N158" t="str">
        <f t="shared" si="37"/>
        <v>if df.groupby(['year-month'])[['b_smb']].apply(mad).any() == 0:
    b_smb_mad = df.groupby(['year-month'])[['b_smb']].apply(meanad)
else:
    b_smb_mad = df.groupby(['year-month'])[['b_smb']].apply(mad)</v>
      </c>
      <c r="O158" t="str">
        <f t="shared" si="38"/>
        <v>b_smb_mad.name = 'b_smb_mad'</v>
      </c>
      <c r="P158" t="str">
        <f t="shared" si="39"/>
        <v>df = df.join(b_smb_mad, on=['year-month'])</v>
      </c>
      <c r="Q158" t="str">
        <f t="shared" si="40"/>
        <v>if df.groupby(['year-month', 'industry'])[['b_smb']].apply(mad).any() == 0:
    b_smb_sector_mad = df.groupby(['year-month', 'industry'])[['b_smb']].apply(meanad)
else:
    b_smb_sector_mad = df.groupby(['year-month', 'industry'])[['b_smb']].apply(mad)</v>
      </c>
      <c r="R158" t="str">
        <f t="shared" si="41"/>
        <v>b_smb_sector_mad.name = 'b_smb_sector_mad'</v>
      </c>
      <c r="S158" t="str">
        <f t="shared" si="42"/>
        <v>df = df.join(b_smb_sector_mad, on=['year-month', 'industry'])</v>
      </c>
      <c r="T158" t="str">
        <f t="shared" si="43"/>
        <v>df['b_smb_zscore'] = (df['b_smb'] - df['b_smb_median']) / df['b_smb_mad']</v>
      </c>
      <c r="U158" t="str">
        <f t="shared" si="44"/>
        <v>df['b_smb_sector_zscore'] = (df['b_smb'] - df['b_smb_sector_median']) / df['b_smb_sector_mad']</v>
      </c>
    </row>
    <row r="159" spans="1:21" x14ac:dyDescent="0.25">
      <c r="A159" t="s">
        <v>324</v>
      </c>
      <c r="B159">
        <v>159</v>
      </c>
      <c r="C159" t="str">
        <f t="shared" si="45"/>
        <v xml:space="preserve">'b_umd', </v>
      </c>
      <c r="D159">
        <v>605</v>
      </c>
      <c r="E159" t="str">
        <f t="shared" si="31"/>
        <v>b_umd_median = df.groupby(['year-month'])[['b_umd']].apply(np.nanmedian)</v>
      </c>
      <c r="F159">
        <v>606</v>
      </c>
      <c r="G159" t="str">
        <f t="shared" si="32"/>
        <v>b_umd_median.name = 'b_umd_median'</v>
      </c>
      <c r="H159">
        <v>607</v>
      </c>
      <c r="I159">
        <v>608</v>
      </c>
      <c r="J159" t="str">
        <f t="shared" si="33"/>
        <v>df = df.join(b_umd_median, on=['year-month'])</v>
      </c>
      <c r="K159" t="str">
        <f t="shared" si="34"/>
        <v>b_umd_sector_median = df.groupby(['year-month', 'industry'])[['b_umd']].apply(np.nanmedian)</v>
      </c>
      <c r="L159" t="str">
        <f t="shared" si="35"/>
        <v>b_umd_sector_median.name = 'b_umd_sector_median'</v>
      </c>
      <c r="M159" t="str">
        <f t="shared" si="36"/>
        <v>df = df.join(b_umd_sector_median, on=['year-month', 'industry'])</v>
      </c>
      <c r="N159" t="str">
        <f t="shared" si="37"/>
        <v>if df.groupby(['year-month'])[['b_umd']].apply(mad).any() == 0:
    b_umd_mad = df.groupby(['year-month'])[['b_umd']].apply(meanad)
else:
    b_umd_mad = df.groupby(['year-month'])[['b_umd']].apply(mad)</v>
      </c>
      <c r="O159" t="str">
        <f t="shared" si="38"/>
        <v>b_umd_mad.name = 'b_umd_mad'</v>
      </c>
      <c r="P159" t="str">
        <f t="shared" si="39"/>
        <v>df = df.join(b_umd_mad, on=['year-month'])</v>
      </c>
      <c r="Q159" t="str">
        <f t="shared" si="40"/>
        <v>if df.groupby(['year-month', 'industry'])[['b_umd']].apply(mad).any() == 0:
    b_umd_sector_mad = df.groupby(['year-month', 'industry'])[['b_umd']].apply(meanad)
else:
    b_umd_sector_mad = df.groupby(['year-month', 'industry'])[['b_umd']].apply(mad)</v>
      </c>
      <c r="R159" t="str">
        <f t="shared" si="41"/>
        <v>b_umd_sector_mad.name = 'b_umd_sector_mad'</v>
      </c>
      <c r="S159" t="str">
        <f t="shared" si="42"/>
        <v>df = df.join(b_umd_sector_mad, on=['year-month', 'industry'])</v>
      </c>
      <c r="T159" t="str">
        <f t="shared" si="43"/>
        <v>df['b_umd_zscore'] = (df['b_umd'] - df['b_umd_median']) / df['b_umd_mad']</v>
      </c>
      <c r="U159" t="str">
        <f t="shared" si="44"/>
        <v>df['b_umd_sector_zscore'] = (df['b_umd'] - df['b_umd_sector_median']) / df['b_umd_sector_mad']</v>
      </c>
    </row>
    <row r="160" spans="1:21" x14ac:dyDescent="0.25">
      <c r="A160" t="s">
        <v>315</v>
      </c>
      <c r="B160">
        <v>160</v>
      </c>
      <c r="C160" t="str">
        <f t="shared" si="45"/>
        <v xml:space="preserve">'exret', </v>
      </c>
      <c r="D160">
        <v>609</v>
      </c>
      <c r="E160" t="str">
        <f t="shared" si="31"/>
        <v>exret_median = df.groupby(['year-month'])[['exret']].apply(np.nanmedian)</v>
      </c>
      <c r="F160">
        <v>610</v>
      </c>
      <c r="G160" t="str">
        <f t="shared" si="32"/>
        <v>exret_median.name = 'exret_median'</v>
      </c>
      <c r="H160">
        <v>611</v>
      </c>
      <c r="I160">
        <v>612</v>
      </c>
      <c r="J160" t="str">
        <f t="shared" si="33"/>
        <v>df = df.join(exret_median, on=['year-month'])</v>
      </c>
      <c r="K160" t="str">
        <f t="shared" si="34"/>
        <v>exret_sector_median = df.groupby(['year-month', 'industry'])[['exret']].apply(np.nanmedian)</v>
      </c>
      <c r="L160" t="str">
        <f t="shared" si="35"/>
        <v>exret_sector_median.name = 'exret_sector_median'</v>
      </c>
      <c r="M160" t="str">
        <f t="shared" si="36"/>
        <v>df = df.join(exret_sector_median, on=['year-month', 'industry'])</v>
      </c>
      <c r="N160" t="str">
        <f t="shared" si="37"/>
        <v>if df.groupby(['year-month'])[['exret']].apply(mad).any() == 0:
    exret_mad = df.groupby(['year-month'])[['exret']].apply(meanad)
else:
    exret_mad = df.groupby(['year-month'])[['exret']].apply(mad)</v>
      </c>
      <c r="O160" t="str">
        <f t="shared" si="38"/>
        <v>exret_mad.name = 'exret_mad'</v>
      </c>
      <c r="P160" t="str">
        <f t="shared" si="39"/>
        <v>df = df.join(exret_mad, on=['year-month'])</v>
      </c>
      <c r="Q160" t="str">
        <f t="shared" si="40"/>
        <v>if df.groupby(['year-month', 'industry'])[['exret']].apply(mad).any() == 0:
    exret_sector_mad = df.groupby(['year-month', 'industry'])[['exret']].apply(meanad)
else:
    exret_sector_mad = df.groupby(['year-month', 'industry'])[['exret']].apply(mad)</v>
      </c>
      <c r="R160" t="str">
        <f t="shared" si="41"/>
        <v>exret_sector_mad.name = 'exret_sector_mad'</v>
      </c>
      <c r="S160" t="str">
        <f t="shared" si="42"/>
        <v>df = df.join(exret_sector_mad, on=['year-month', 'industry'])</v>
      </c>
      <c r="T160" t="str">
        <f t="shared" si="43"/>
        <v>df['exret_zscore'] = (df['exret'] - df['exret_median']) / df['exret_mad']</v>
      </c>
      <c r="U160" t="str">
        <f t="shared" si="44"/>
        <v>df['exret_sector_zscore'] = (df['exret'] - df['exret_sector_median']) / df['exret_sector_mad']</v>
      </c>
    </row>
    <row r="161" spans="1:21" x14ac:dyDescent="0.25">
      <c r="A161" t="s">
        <v>325</v>
      </c>
      <c r="B161">
        <v>161</v>
      </c>
      <c r="C161" t="str">
        <f t="shared" si="45"/>
        <v xml:space="preserve">'ivol', </v>
      </c>
      <c r="D161">
        <v>613</v>
      </c>
      <c r="E161" t="str">
        <f t="shared" si="31"/>
        <v>ivol_median = df.groupby(['year-month'])[['ivol']].apply(np.nanmedian)</v>
      </c>
      <c r="F161">
        <v>614</v>
      </c>
      <c r="G161" t="str">
        <f t="shared" si="32"/>
        <v>ivol_median.name = 'ivol_median'</v>
      </c>
      <c r="H161">
        <v>615</v>
      </c>
      <c r="I161">
        <v>616</v>
      </c>
      <c r="J161" t="str">
        <f t="shared" si="33"/>
        <v>df = df.join(ivol_median, on=['year-month'])</v>
      </c>
      <c r="K161" t="str">
        <f t="shared" si="34"/>
        <v>ivol_sector_median = df.groupby(['year-month', 'industry'])[['ivol']].apply(np.nanmedian)</v>
      </c>
      <c r="L161" t="str">
        <f t="shared" si="35"/>
        <v>ivol_sector_median.name = 'ivol_sector_median'</v>
      </c>
      <c r="M161" t="str">
        <f t="shared" si="36"/>
        <v>df = df.join(ivol_sector_median, on=['year-month', 'industry'])</v>
      </c>
      <c r="N161" t="str">
        <f t="shared" si="37"/>
        <v>if df.groupby(['year-month'])[['ivol']].apply(mad).any() == 0:
    ivol_mad = df.groupby(['year-month'])[['ivol']].apply(meanad)
else:
    ivol_mad = df.groupby(['year-month'])[['ivol']].apply(mad)</v>
      </c>
      <c r="O161" t="str">
        <f t="shared" si="38"/>
        <v>ivol_mad.name = 'ivol_mad'</v>
      </c>
      <c r="P161" t="str">
        <f t="shared" si="39"/>
        <v>df = df.join(ivol_mad, on=['year-month'])</v>
      </c>
      <c r="Q161" t="str">
        <f t="shared" si="40"/>
        <v>if df.groupby(['year-month', 'industry'])[['ivol']].apply(mad).any() == 0:
    ivol_sector_mad = df.groupby(['year-month', 'industry'])[['ivol']].apply(meanad)
else:
    ivol_sector_mad = df.groupby(['year-month', 'industry'])[['ivol']].apply(mad)</v>
      </c>
      <c r="R161" t="str">
        <f t="shared" si="41"/>
        <v>ivol_sector_mad.name = 'ivol_sector_mad'</v>
      </c>
      <c r="S161" t="str">
        <f t="shared" si="42"/>
        <v>df = df.join(ivol_sector_mad, on=['year-month', 'industry'])</v>
      </c>
      <c r="T161" t="str">
        <f t="shared" si="43"/>
        <v>df['ivol_zscore'] = (df['ivol'] - df['ivol_median']) / df['ivol_mad']</v>
      </c>
      <c r="U161" t="str">
        <f t="shared" si="44"/>
        <v>df['ivol_sector_zscore'] = (df['ivol'] - df['ivol_sector_median']) / df['ivol_sector_mad']</v>
      </c>
    </row>
    <row r="162" spans="1:21" x14ac:dyDescent="0.25">
      <c r="A162" t="s">
        <v>319</v>
      </c>
      <c r="B162">
        <v>162</v>
      </c>
      <c r="C162" t="str">
        <f t="shared" si="45"/>
        <v xml:space="preserve">'n', </v>
      </c>
      <c r="D162">
        <v>617</v>
      </c>
      <c r="E162" t="str">
        <f t="shared" si="31"/>
        <v>n_median = df.groupby(['year-month'])[['n']].apply(np.nanmedian)</v>
      </c>
      <c r="F162">
        <v>618</v>
      </c>
      <c r="G162" t="str">
        <f t="shared" si="32"/>
        <v>n_median.name = 'n_median'</v>
      </c>
      <c r="H162">
        <v>619</v>
      </c>
      <c r="I162">
        <v>620</v>
      </c>
      <c r="J162" t="str">
        <f t="shared" si="33"/>
        <v>df = df.join(n_median, on=['year-month'])</v>
      </c>
      <c r="K162" t="str">
        <f t="shared" si="34"/>
        <v>n_sector_median = df.groupby(['year-month', 'industry'])[['n']].apply(np.nanmedian)</v>
      </c>
      <c r="L162" t="str">
        <f t="shared" si="35"/>
        <v>n_sector_median.name = 'n_sector_median'</v>
      </c>
      <c r="M162" t="str">
        <f t="shared" si="36"/>
        <v>df = df.join(n_sector_median, on=['year-month', 'industry'])</v>
      </c>
      <c r="N162" t="str">
        <f t="shared" si="37"/>
        <v>if df.groupby(['year-month'])[['n']].apply(mad).any() == 0:
    n_mad = df.groupby(['year-month'])[['n']].apply(meanad)
else:
    n_mad = df.groupby(['year-month'])[['n']].apply(mad)</v>
      </c>
      <c r="O162" t="str">
        <f t="shared" si="38"/>
        <v>n_mad.name = 'n_mad'</v>
      </c>
      <c r="P162" t="str">
        <f t="shared" si="39"/>
        <v>df = df.join(n_mad, on=['year-month'])</v>
      </c>
      <c r="Q162" t="str">
        <f t="shared" si="40"/>
        <v>if df.groupby(['year-month', 'industry'])[['n']].apply(mad).any() == 0:
    n_sector_mad = df.groupby(['year-month', 'industry'])[['n']].apply(meanad)
else:
    n_sector_mad = df.groupby(['year-month', 'industry'])[['n']].apply(mad)</v>
      </c>
      <c r="R162" t="str">
        <f t="shared" si="41"/>
        <v>n_sector_mad.name = 'n_sector_mad'</v>
      </c>
      <c r="S162" t="str">
        <f t="shared" si="42"/>
        <v>df = df.join(n_sector_mad, on=['year-month', 'industry'])</v>
      </c>
      <c r="T162" t="str">
        <f t="shared" si="43"/>
        <v>df['n_zscore'] = (df['n'] - df['n_median']) / df['n_mad']</v>
      </c>
      <c r="U162" t="str">
        <f t="shared" si="44"/>
        <v>df['n_sector_zscore'] = (df['n'] - df['n_sector_median']) / df['n_sector_mad']</v>
      </c>
    </row>
    <row r="163" spans="1:21" x14ac:dyDescent="0.25">
      <c r="A163" t="s">
        <v>327</v>
      </c>
      <c r="B163">
        <v>163</v>
      </c>
      <c r="C163" t="str">
        <f t="shared" si="45"/>
        <v xml:space="preserve">'R2', </v>
      </c>
      <c r="D163">
        <v>621</v>
      </c>
      <c r="E163" t="str">
        <f t="shared" si="31"/>
        <v>R2_median = df.groupby(['year-month'])[['R2']].apply(np.nanmedian)</v>
      </c>
      <c r="F163">
        <v>622</v>
      </c>
      <c r="G163" t="str">
        <f t="shared" si="32"/>
        <v>R2_median.name = 'R2_median'</v>
      </c>
      <c r="H163">
        <v>623</v>
      </c>
      <c r="I163">
        <v>624</v>
      </c>
      <c r="J163" t="str">
        <f t="shared" si="33"/>
        <v>df = df.join(R2_median, on=['year-month'])</v>
      </c>
      <c r="K163" t="str">
        <f t="shared" si="34"/>
        <v>R2_sector_median = df.groupby(['year-month', 'industry'])[['R2']].apply(np.nanmedian)</v>
      </c>
      <c r="L163" t="str">
        <f t="shared" si="35"/>
        <v>R2_sector_median.name = 'R2_sector_median'</v>
      </c>
      <c r="M163" t="str">
        <f t="shared" si="36"/>
        <v>df = df.join(R2_sector_median, on=['year-month', 'industry'])</v>
      </c>
      <c r="N163" t="str">
        <f t="shared" si="37"/>
        <v>if df.groupby(['year-month'])[['R2']].apply(mad).any() == 0:
    R2_mad = df.groupby(['year-month'])[['R2']].apply(meanad)
else:
    R2_mad = df.groupby(['year-month'])[['R2']].apply(mad)</v>
      </c>
      <c r="O163" t="str">
        <f t="shared" si="38"/>
        <v>R2_mad.name = 'R2_mad'</v>
      </c>
      <c r="P163" t="str">
        <f t="shared" si="39"/>
        <v>df = df.join(R2_mad, on=['year-month'])</v>
      </c>
      <c r="Q163" t="str">
        <f t="shared" si="40"/>
        <v>if df.groupby(['year-month', 'industry'])[['R2']].apply(mad).any() == 0:
    R2_sector_mad = df.groupby(['year-month', 'industry'])[['R2']].apply(meanad)
else:
    R2_sector_mad = df.groupby(['year-month', 'industry'])[['R2']].apply(mad)</v>
      </c>
      <c r="R163" t="str">
        <f t="shared" si="41"/>
        <v>R2_sector_mad.name = 'R2_sector_mad'</v>
      </c>
      <c r="S163" t="str">
        <f t="shared" si="42"/>
        <v>df = df.join(R2_sector_mad, on=['year-month', 'industry'])</v>
      </c>
      <c r="T163" t="str">
        <f t="shared" si="43"/>
        <v>df['R2_zscore'] = (df['R2'] - df['R2_median']) / df['R2_mad']</v>
      </c>
      <c r="U163" t="str">
        <f t="shared" si="44"/>
        <v>df['R2_sector_zscore'] = (df['R2'] - df['R2_sector_median']) / df['R2_sector_mad']</v>
      </c>
    </row>
    <row r="164" spans="1:21" x14ac:dyDescent="0.25">
      <c r="A164" t="s">
        <v>326</v>
      </c>
      <c r="B164">
        <v>165</v>
      </c>
      <c r="C164" t="str">
        <f t="shared" si="45"/>
        <v xml:space="preserve">'tvol', </v>
      </c>
      <c r="D164">
        <v>625</v>
      </c>
      <c r="E164" t="str">
        <f t="shared" si="31"/>
        <v>tvol_median = df.groupby(['year-month'])[['tvol']].apply(np.nanmedian)</v>
      </c>
      <c r="F164">
        <v>626</v>
      </c>
      <c r="G164" t="str">
        <f t="shared" si="32"/>
        <v>tvol_median.name = 'tvol_median'</v>
      </c>
      <c r="H164">
        <v>627</v>
      </c>
      <c r="I164">
        <v>628</v>
      </c>
      <c r="J164" t="str">
        <f t="shared" si="33"/>
        <v>df = df.join(tvol_median, on=['year-month'])</v>
      </c>
      <c r="K164" t="str">
        <f t="shared" si="34"/>
        <v>tvol_sector_median = df.groupby(['year-month', 'industry'])[['tvol']].apply(np.nanmedian)</v>
      </c>
      <c r="L164" t="str">
        <f t="shared" si="35"/>
        <v>tvol_sector_median.name = 'tvol_sector_median'</v>
      </c>
      <c r="M164" t="str">
        <f t="shared" si="36"/>
        <v>df = df.join(tvol_sector_median, on=['year-month', 'industry'])</v>
      </c>
      <c r="N164" t="str">
        <f t="shared" si="37"/>
        <v>if df.groupby(['year-month'])[['tvol']].apply(mad).any() == 0:
    tvol_mad = df.groupby(['year-month'])[['tvol']].apply(meanad)
else:
    tvol_mad = df.groupby(['year-month'])[['tvol']].apply(mad)</v>
      </c>
      <c r="O164" t="str">
        <f t="shared" si="38"/>
        <v>tvol_mad.name = 'tvol_mad'</v>
      </c>
      <c r="P164" t="str">
        <f t="shared" si="39"/>
        <v>df = df.join(tvol_mad, on=['year-month'])</v>
      </c>
      <c r="Q164" t="str">
        <f t="shared" si="40"/>
        <v>if df.groupby(['year-month', 'industry'])[['tvol']].apply(mad).any() == 0:
    tvol_sector_mad = df.groupby(['year-month', 'industry'])[['tvol']].apply(meanad)
else:
    tvol_sector_mad = df.groupby(['year-month', 'industry'])[['tvol']].apply(mad)</v>
      </c>
      <c r="R164" t="str">
        <f t="shared" si="41"/>
        <v>tvol_sector_mad.name = 'tvol_sector_mad'</v>
      </c>
      <c r="S164" t="str">
        <f t="shared" si="42"/>
        <v>df = df.join(tvol_sector_mad, on=['year-month', 'industry'])</v>
      </c>
      <c r="T164" t="str">
        <f t="shared" si="43"/>
        <v>df['tvol_zscore'] = (df['tvol'] - df['tvol_median']) / df['tvol_mad']</v>
      </c>
      <c r="U164" t="str">
        <f t="shared" si="44"/>
        <v>df['tvol_sector_zscore'] = (df['tvol'] - df['tvol_sector_median']) / df['tvol_sector_mad']</v>
      </c>
    </row>
    <row r="165" spans="1:21" x14ac:dyDescent="0.25">
      <c r="A165" t="s">
        <v>368</v>
      </c>
      <c r="B165">
        <v>178</v>
      </c>
      <c r="C165" t="str">
        <f t="shared" si="45"/>
        <v xml:space="preserve">'BUYPCT', </v>
      </c>
      <c r="D165">
        <v>629</v>
      </c>
      <c r="E165" t="str">
        <f t="shared" si="31"/>
        <v>BUYPCT_median = df.groupby(['year-month'])[['BUYPCT']].apply(np.nanmedian)</v>
      </c>
      <c r="F165">
        <v>630</v>
      </c>
      <c r="G165" t="str">
        <f t="shared" si="32"/>
        <v>BUYPCT_median.name = 'BUYPCT_median'</v>
      </c>
      <c r="H165">
        <v>631</v>
      </c>
      <c r="I165">
        <v>632</v>
      </c>
      <c r="J165" t="str">
        <f t="shared" si="33"/>
        <v>df = df.join(BUYPCT_median, on=['year-month'])</v>
      </c>
      <c r="K165" t="str">
        <f t="shared" si="34"/>
        <v>BUYPCT_sector_median = df.groupby(['year-month', 'industry'])[['BUYPCT']].apply(np.nanmedian)</v>
      </c>
      <c r="L165" t="str">
        <f t="shared" si="35"/>
        <v>BUYPCT_sector_median.name = 'BUYPCT_sector_median'</v>
      </c>
      <c r="M165" t="str">
        <f t="shared" si="36"/>
        <v>df = df.join(BUYPCT_sector_median, on=['year-month', 'industry'])</v>
      </c>
      <c r="N165" t="str">
        <f t="shared" si="37"/>
        <v>if df.groupby(['year-month'])[['BUYPCT']].apply(mad).any() == 0:
    BUYPCT_mad = df.groupby(['year-month'])[['BUYPCT']].apply(meanad)
else:
    BUYPCT_mad = df.groupby(['year-month'])[['BUYPCT']].apply(mad)</v>
      </c>
      <c r="O165" t="str">
        <f t="shared" si="38"/>
        <v>BUYPCT_mad.name = 'BUYPCT_mad'</v>
      </c>
      <c r="P165" t="str">
        <f t="shared" si="39"/>
        <v>df = df.join(BUYPCT_mad, on=['year-month'])</v>
      </c>
      <c r="Q165" t="str">
        <f t="shared" si="40"/>
        <v>if df.groupby(['year-month', 'industry'])[['BUYPCT']].apply(mad).any() == 0:
    BUYPCT_sector_mad = df.groupby(['year-month', 'industry'])[['BUYPCT']].apply(meanad)
else:
    BUYPCT_sector_mad = df.groupby(['year-month', 'industry'])[['BUYPCT']].apply(mad)</v>
      </c>
      <c r="R165" t="str">
        <f t="shared" si="41"/>
        <v>BUYPCT_sector_mad.name = 'BUYPCT_sector_mad'</v>
      </c>
      <c r="S165" t="str">
        <f t="shared" si="42"/>
        <v>df = df.join(BUYPCT_sector_mad, on=['year-month', 'industry'])</v>
      </c>
      <c r="T165" t="str">
        <f t="shared" si="43"/>
        <v>df['BUYPCT_zscore'] = (df['BUYPCT'] - df['BUYPCT_median']) / df['BUYPCT_mad']</v>
      </c>
      <c r="U165" t="str">
        <f t="shared" si="44"/>
        <v>df['BUYPCT_sector_zscore'] = (df['BUYPCT'] - df['BUYPCT_sector_median']) / df['BUYPCT_sector_mad']</v>
      </c>
    </row>
    <row r="166" spans="1:21" x14ac:dyDescent="0.25">
      <c r="A166" t="s">
        <v>371</v>
      </c>
      <c r="B166">
        <v>179</v>
      </c>
      <c r="C166" t="str">
        <f t="shared" si="45"/>
        <v xml:space="preserve">'HOLDPCT', </v>
      </c>
      <c r="D166">
        <v>633</v>
      </c>
      <c r="E166" t="str">
        <f t="shared" si="31"/>
        <v>HOLDPCT_median = df.groupby(['year-month'])[['HOLDPCT']].apply(np.nanmedian)</v>
      </c>
      <c r="F166">
        <v>634</v>
      </c>
      <c r="G166" t="str">
        <f t="shared" si="32"/>
        <v>HOLDPCT_median.name = 'HOLDPCT_median'</v>
      </c>
      <c r="H166">
        <v>635</v>
      </c>
      <c r="I166">
        <v>636</v>
      </c>
      <c r="J166" t="str">
        <f t="shared" si="33"/>
        <v>df = df.join(HOLDPCT_median, on=['year-month'])</v>
      </c>
      <c r="K166" t="str">
        <f t="shared" si="34"/>
        <v>HOLDPCT_sector_median = df.groupby(['year-month', 'industry'])[['HOLDPCT']].apply(np.nanmedian)</v>
      </c>
      <c r="L166" t="str">
        <f t="shared" si="35"/>
        <v>HOLDPCT_sector_median.name = 'HOLDPCT_sector_median'</v>
      </c>
      <c r="M166" t="str">
        <f t="shared" si="36"/>
        <v>df = df.join(HOLDPCT_sector_median, on=['year-month', 'industry'])</v>
      </c>
      <c r="N166" t="str">
        <f t="shared" si="37"/>
        <v>if df.groupby(['year-month'])[['HOLDPCT']].apply(mad).any() == 0:
    HOLDPCT_mad = df.groupby(['year-month'])[['HOLDPCT']].apply(meanad)
else:
    HOLDPCT_mad = df.groupby(['year-month'])[['HOLDPCT']].apply(mad)</v>
      </c>
      <c r="O166" t="str">
        <f t="shared" si="38"/>
        <v>HOLDPCT_mad.name = 'HOLDPCT_mad'</v>
      </c>
      <c r="P166" t="str">
        <f t="shared" si="39"/>
        <v>df = df.join(HOLDPCT_mad, on=['year-month'])</v>
      </c>
      <c r="Q166" t="str">
        <f t="shared" si="40"/>
        <v>if df.groupby(['year-month', 'industry'])[['HOLDPCT']].apply(mad).any() == 0:
    HOLDPCT_sector_mad = df.groupby(['year-month', 'industry'])[['HOLDPCT']].apply(meanad)
else:
    HOLDPCT_sector_mad = df.groupby(['year-month', 'industry'])[['HOLDPCT']].apply(mad)</v>
      </c>
      <c r="R166" t="str">
        <f t="shared" si="41"/>
        <v>HOLDPCT_sector_mad.name = 'HOLDPCT_sector_mad'</v>
      </c>
      <c r="S166" t="str">
        <f t="shared" si="42"/>
        <v>df = df.join(HOLDPCT_sector_mad, on=['year-month', 'industry'])</v>
      </c>
      <c r="T166" t="str">
        <f t="shared" si="43"/>
        <v>df['HOLDPCT_zscore'] = (df['HOLDPCT'] - df['HOLDPCT_median']) / df['HOLDPCT_mad']</v>
      </c>
      <c r="U166" t="str">
        <f t="shared" si="44"/>
        <v>df['HOLDPCT_sector_zscore'] = (df['HOLDPCT'] - df['HOLDPCT_sector_median']) / df['HOLDPCT_sector_mad']</v>
      </c>
    </row>
    <row r="167" spans="1:21" x14ac:dyDescent="0.25">
      <c r="A167" t="s">
        <v>369</v>
      </c>
      <c r="B167">
        <v>180</v>
      </c>
      <c r="C167" t="str">
        <f t="shared" si="45"/>
        <v xml:space="preserve">'MEANREC', </v>
      </c>
      <c r="D167">
        <v>637</v>
      </c>
      <c r="E167" t="str">
        <f t="shared" si="31"/>
        <v>MEANREC_median = df.groupby(['year-month'])[['MEANREC']].apply(np.nanmedian)</v>
      </c>
      <c r="F167">
        <v>638</v>
      </c>
      <c r="G167" t="str">
        <f t="shared" si="32"/>
        <v>MEANREC_median.name = 'MEANREC_median'</v>
      </c>
      <c r="H167">
        <v>639</v>
      </c>
      <c r="I167">
        <v>640</v>
      </c>
      <c r="J167" t="str">
        <f t="shared" si="33"/>
        <v>df = df.join(MEANREC_median, on=['year-month'])</v>
      </c>
      <c r="K167" t="str">
        <f t="shared" si="34"/>
        <v>MEANREC_sector_median = df.groupby(['year-month', 'industry'])[['MEANREC']].apply(np.nanmedian)</v>
      </c>
      <c r="L167" t="str">
        <f t="shared" si="35"/>
        <v>MEANREC_sector_median.name = 'MEANREC_sector_median'</v>
      </c>
      <c r="M167" t="str">
        <f t="shared" si="36"/>
        <v>df = df.join(MEANREC_sector_median, on=['year-month', 'industry'])</v>
      </c>
      <c r="N167" t="str">
        <f t="shared" si="37"/>
        <v>if df.groupby(['year-month'])[['MEANREC']].apply(mad).any() == 0:
    MEANREC_mad = df.groupby(['year-month'])[['MEANREC']].apply(meanad)
else:
    MEANREC_mad = df.groupby(['year-month'])[['MEANREC']].apply(mad)</v>
      </c>
      <c r="O167" t="str">
        <f t="shared" si="38"/>
        <v>MEANREC_mad.name = 'MEANREC_mad'</v>
      </c>
      <c r="P167" t="str">
        <f t="shared" si="39"/>
        <v>df = df.join(MEANREC_mad, on=['year-month'])</v>
      </c>
      <c r="Q167" t="str">
        <f t="shared" si="40"/>
        <v>if df.groupby(['year-month', 'industry'])[['MEANREC']].apply(mad).any() == 0:
    MEANREC_sector_mad = df.groupby(['year-month', 'industry'])[['MEANREC']].apply(meanad)
else:
    MEANREC_sector_mad = df.groupby(['year-month', 'industry'])[['MEANREC']].apply(mad)</v>
      </c>
      <c r="R167" t="str">
        <f t="shared" si="41"/>
        <v>MEANREC_sector_mad.name = 'MEANREC_sector_mad'</v>
      </c>
      <c r="S167" t="str">
        <f t="shared" si="42"/>
        <v>df = df.join(MEANREC_sector_mad, on=['year-month', 'industry'])</v>
      </c>
      <c r="T167" t="str">
        <f t="shared" si="43"/>
        <v>df['MEANREC_zscore'] = (df['MEANREC'] - df['MEANREC_median']) / df['MEANREC_mad']</v>
      </c>
      <c r="U167" t="str">
        <f t="shared" si="44"/>
        <v>df['MEANREC_sector_zscore'] = (df['MEANREC'] - df['MEANREC_sector_median']) / df['MEANREC_sector_mad']</v>
      </c>
    </row>
    <row r="168" spans="1:21" x14ac:dyDescent="0.25">
      <c r="A168" t="s">
        <v>378</v>
      </c>
      <c r="B168">
        <v>181</v>
      </c>
      <c r="C168" t="str">
        <f t="shared" si="45"/>
        <v xml:space="preserve">'MEDREC', </v>
      </c>
      <c r="D168">
        <v>641</v>
      </c>
      <c r="E168" t="str">
        <f t="shared" si="31"/>
        <v>MEDREC_median = df.groupby(['year-month'])[['MEDREC']].apply(np.nanmedian)</v>
      </c>
      <c r="F168">
        <v>642</v>
      </c>
      <c r="G168" t="str">
        <f t="shared" si="32"/>
        <v>MEDREC_median.name = 'MEDREC_median'</v>
      </c>
      <c r="H168">
        <v>643</v>
      </c>
      <c r="I168">
        <v>644</v>
      </c>
      <c r="J168" t="str">
        <f t="shared" si="33"/>
        <v>df = df.join(MEDREC_median, on=['year-month'])</v>
      </c>
      <c r="K168" t="str">
        <f t="shared" si="34"/>
        <v>MEDREC_sector_median = df.groupby(['year-month', 'industry'])[['MEDREC']].apply(np.nanmedian)</v>
      </c>
      <c r="L168" t="str">
        <f t="shared" si="35"/>
        <v>MEDREC_sector_median.name = 'MEDREC_sector_median'</v>
      </c>
      <c r="M168" t="str">
        <f t="shared" si="36"/>
        <v>df = df.join(MEDREC_sector_median, on=['year-month', 'industry'])</v>
      </c>
      <c r="N168" t="str">
        <f t="shared" si="37"/>
        <v>if df.groupby(['year-month'])[['MEDREC']].apply(mad).any() == 0:
    MEDREC_mad = df.groupby(['year-month'])[['MEDREC']].apply(meanad)
else:
    MEDREC_mad = df.groupby(['year-month'])[['MEDREC']].apply(mad)</v>
      </c>
      <c r="O168" t="str">
        <f t="shared" si="38"/>
        <v>MEDREC_mad.name = 'MEDREC_mad'</v>
      </c>
      <c r="P168" t="str">
        <f t="shared" si="39"/>
        <v>df = df.join(MEDREC_mad, on=['year-month'])</v>
      </c>
      <c r="Q168" t="str">
        <f t="shared" si="40"/>
        <v>if df.groupby(['year-month', 'industry'])[['MEDREC']].apply(mad).any() == 0:
    MEDREC_sector_mad = df.groupby(['year-month', 'industry'])[['MEDREC']].apply(meanad)
else:
    MEDREC_sector_mad = df.groupby(['year-month', 'industry'])[['MEDREC']].apply(mad)</v>
      </c>
      <c r="R168" t="str">
        <f t="shared" si="41"/>
        <v>MEDREC_sector_mad.name = 'MEDREC_sector_mad'</v>
      </c>
      <c r="S168" t="str">
        <f t="shared" si="42"/>
        <v>df = df.join(MEDREC_sector_mad, on=['year-month', 'industry'])</v>
      </c>
      <c r="T168" t="str">
        <f t="shared" si="43"/>
        <v>df['MEDREC_zscore'] = (df['MEDREC'] - df['MEDREC_median']) / df['MEDREC_mad']</v>
      </c>
      <c r="U168" t="str">
        <f t="shared" si="44"/>
        <v>df['MEDREC_sector_zscore'] = (df['MEDREC'] - df['MEDREC_sector_median']) / df['MEDREC_sector_mad']</v>
      </c>
    </row>
    <row r="169" spans="1:21" x14ac:dyDescent="0.25">
      <c r="A169" t="s">
        <v>373</v>
      </c>
      <c r="B169">
        <v>182</v>
      </c>
      <c r="C169" t="str">
        <f t="shared" si="45"/>
        <v xml:space="preserve">'NUMDOWN', </v>
      </c>
      <c r="D169">
        <v>645</v>
      </c>
      <c r="E169" t="str">
        <f t="shared" si="31"/>
        <v>NUMDOWN_median = df.groupby(['year-month'])[['NUMDOWN']].apply(np.nanmedian)</v>
      </c>
      <c r="F169">
        <v>646</v>
      </c>
      <c r="G169" t="str">
        <f t="shared" si="32"/>
        <v>NUMDOWN_median.name = 'NUMDOWN_median'</v>
      </c>
      <c r="H169">
        <v>647</v>
      </c>
      <c r="I169">
        <v>648</v>
      </c>
      <c r="J169" t="str">
        <f t="shared" si="33"/>
        <v>df = df.join(NUMDOWN_median, on=['year-month'])</v>
      </c>
      <c r="K169" t="str">
        <f t="shared" si="34"/>
        <v>NUMDOWN_sector_median = df.groupby(['year-month', 'industry'])[['NUMDOWN']].apply(np.nanmedian)</v>
      </c>
      <c r="L169" t="str">
        <f t="shared" si="35"/>
        <v>NUMDOWN_sector_median.name = 'NUMDOWN_sector_median'</v>
      </c>
      <c r="M169" t="str">
        <f t="shared" si="36"/>
        <v>df = df.join(NUMDOWN_sector_median, on=['year-month', 'industry'])</v>
      </c>
      <c r="N169" t="str">
        <f t="shared" si="37"/>
        <v>if df.groupby(['year-month'])[['NUMDOWN']].apply(mad).any() == 0:
    NUMDOWN_mad = df.groupby(['year-month'])[['NUMDOWN']].apply(meanad)
else:
    NUMDOWN_mad = df.groupby(['year-month'])[['NUMDOWN']].apply(mad)</v>
      </c>
      <c r="O169" t="str">
        <f t="shared" si="38"/>
        <v>NUMDOWN_mad.name = 'NUMDOWN_mad'</v>
      </c>
      <c r="P169" t="str">
        <f t="shared" si="39"/>
        <v>df = df.join(NUMDOWN_mad, on=['year-month'])</v>
      </c>
      <c r="Q169" t="str">
        <f t="shared" si="40"/>
        <v>if df.groupby(['year-month', 'industry'])[['NUMDOWN']].apply(mad).any() == 0:
    NUMDOWN_sector_mad = df.groupby(['year-month', 'industry'])[['NUMDOWN']].apply(meanad)
else:
    NUMDOWN_sector_mad = df.groupby(['year-month', 'industry'])[['NUMDOWN']].apply(mad)</v>
      </c>
      <c r="R169" t="str">
        <f t="shared" si="41"/>
        <v>NUMDOWN_sector_mad.name = 'NUMDOWN_sector_mad'</v>
      </c>
      <c r="S169" t="str">
        <f t="shared" si="42"/>
        <v>df = df.join(NUMDOWN_sector_mad, on=['year-month', 'industry'])</v>
      </c>
      <c r="T169" t="str">
        <f t="shared" si="43"/>
        <v>df['NUMDOWN_zscore'] = (df['NUMDOWN'] - df['NUMDOWN_median']) / df['NUMDOWN_mad']</v>
      </c>
      <c r="U169" t="str">
        <f t="shared" si="44"/>
        <v>df['NUMDOWN_sector_zscore'] = (df['NUMDOWN'] - df['NUMDOWN_sector_median']) / df['NUMDOWN_sector_mad']</v>
      </c>
    </row>
    <row r="170" spans="1:21" x14ac:dyDescent="0.25">
      <c r="A170" t="s">
        <v>376</v>
      </c>
      <c r="B170">
        <v>183</v>
      </c>
      <c r="C170" t="str">
        <f t="shared" si="45"/>
        <v xml:space="preserve">'NUMREC', </v>
      </c>
      <c r="D170">
        <v>649</v>
      </c>
      <c r="E170" t="str">
        <f t="shared" si="31"/>
        <v>NUMREC_median = df.groupby(['year-month'])[['NUMREC']].apply(np.nanmedian)</v>
      </c>
      <c r="F170">
        <v>650</v>
      </c>
      <c r="G170" t="str">
        <f t="shared" si="32"/>
        <v>NUMREC_median.name = 'NUMREC_median'</v>
      </c>
      <c r="H170">
        <v>651</v>
      </c>
      <c r="I170">
        <v>652</v>
      </c>
      <c r="J170" t="str">
        <f t="shared" si="33"/>
        <v>df = df.join(NUMREC_median, on=['year-month'])</v>
      </c>
      <c r="K170" t="str">
        <f t="shared" si="34"/>
        <v>NUMREC_sector_median = df.groupby(['year-month', 'industry'])[['NUMREC']].apply(np.nanmedian)</v>
      </c>
      <c r="L170" t="str">
        <f t="shared" si="35"/>
        <v>NUMREC_sector_median.name = 'NUMREC_sector_median'</v>
      </c>
      <c r="M170" t="str">
        <f t="shared" si="36"/>
        <v>df = df.join(NUMREC_sector_median, on=['year-month', 'industry'])</v>
      </c>
      <c r="N170" t="str">
        <f t="shared" si="37"/>
        <v>if df.groupby(['year-month'])[['NUMREC']].apply(mad).any() == 0:
    NUMREC_mad = df.groupby(['year-month'])[['NUMREC']].apply(meanad)
else:
    NUMREC_mad = df.groupby(['year-month'])[['NUMREC']].apply(mad)</v>
      </c>
      <c r="O170" t="str">
        <f t="shared" si="38"/>
        <v>NUMREC_mad.name = 'NUMREC_mad'</v>
      </c>
      <c r="P170" t="str">
        <f t="shared" si="39"/>
        <v>df = df.join(NUMREC_mad, on=['year-month'])</v>
      </c>
      <c r="Q170" t="str">
        <f t="shared" si="40"/>
        <v>if df.groupby(['year-month', 'industry'])[['NUMREC']].apply(mad).any() == 0:
    NUMREC_sector_mad = df.groupby(['year-month', 'industry'])[['NUMREC']].apply(meanad)
else:
    NUMREC_sector_mad = df.groupby(['year-month', 'industry'])[['NUMREC']].apply(mad)</v>
      </c>
      <c r="R170" t="str">
        <f t="shared" si="41"/>
        <v>NUMREC_sector_mad.name = 'NUMREC_sector_mad'</v>
      </c>
      <c r="S170" t="str">
        <f t="shared" si="42"/>
        <v>df = df.join(NUMREC_sector_mad, on=['year-month', 'industry'])</v>
      </c>
      <c r="T170" t="str">
        <f t="shared" si="43"/>
        <v>df['NUMREC_zscore'] = (df['NUMREC'] - df['NUMREC_median']) / df['NUMREC_mad']</v>
      </c>
      <c r="U170" t="str">
        <f t="shared" si="44"/>
        <v>df['NUMREC_sector_zscore'] = (df['NUMREC'] - df['NUMREC_sector_median']) / df['NUMREC_sector_mad']</v>
      </c>
    </row>
    <row r="171" spans="1:21" x14ac:dyDescent="0.25">
      <c r="A171" t="s">
        <v>375</v>
      </c>
      <c r="B171">
        <v>184</v>
      </c>
      <c r="C171" t="str">
        <f t="shared" si="45"/>
        <v xml:space="preserve">'NUMUP', </v>
      </c>
      <c r="D171">
        <v>653</v>
      </c>
      <c r="E171" t="str">
        <f t="shared" si="31"/>
        <v>NUMUP_median = df.groupby(['year-month'])[['NUMUP']].apply(np.nanmedian)</v>
      </c>
      <c r="F171">
        <v>654</v>
      </c>
      <c r="G171" t="str">
        <f t="shared" si="32"/>
        <v>NUMUP_median.name = 'NUMUP_median'</v>
      </c>
      <c r="H171">
        <v>655</v>
      </c>
      <c r="I171">
        <v>656</v>
      </c>
      <c r="J171" t="str">
        <f t="shared" si="33"/>
        <v>df = df.join(NUMUP_median, on=['year-month'])</v>
      </c>
      <c r="K171" t="str">
        <f t="shared" si="34"/>
        <v>NUMUP_sector_median = df.groupby(['year-month', 'industry'])[['NUMUP']].apply(np.nanmedian)</v>
      </c>
      <c r="L171" t="str">
        <f t="shared" si="35"/>
        <v>NUMUP_sector_median.name = 'NUMUP_sector_median'</v>
      </c>
      <c r="M171" t="str">
        <f t="shared" si="36"/>
        <v>df = df.join(NUMUP_sector_median, on=['year-month', 'industry'])</v>
      </c>
      <c r="N171" t="str">
        <f t="shared" si="37"/>
        <v>if df.groupby(['year-month'])[['NUMUP']].apply(mad).any() == 0:
    NUMUP_mad = df.groupby(['year-month'])[['NUMUP']].apply(meanad)
else:
    NUMUP_mad = df.groupby(['year-month'])[['NUMUP']].apply(mad)</v>
      </c>
      <c r="O171" t="str">
        <f t="shared" si="38"/>
        <v>NUMUP_mad.name = 'NUMUP_mad'</v>
      </c>
      <c r="P171" t="str">
        <f t="shared" si="39"/>
        <v>df = df.join(NUMUP_mad, on=['year-month'])</v>
      </c>
      <c r="Q171" t="str">
        <f t="shared" si="40"/>
        <v>if df.groupby(['year-month', 'industry'])[['NUMUP']].apply(mad).any() == 0:
    NUMUP_sector_mad = df.groupby(['year-month', 'industry'])[['NUMUP']].apply(meanad)
else:
    NUMUP_sector_mad = df.groupby(['year-month', 'industry'])[['NUMUP']].apply(mad)</v>
      </c>
      <c r="R171" t="str">
        <f t="shared" si="41"/>
        <v>NUMUP_sector_mad.name = 'NUMUP_sector_mad'</v>
      </c>
      <c r="S171" t="str">
        <f t="shared" si="42"/>
        <v>df = df.join(NUMUP_sector_mad, on=['year-month', 'industry'])</v>
      </c>
      <c r="T171" t="str">
        <f t="shared" si="43"/>
        <v>df['NUMUP_zscore'] = (df['NUMUP'] - df['NUMUP_median']) / df['NUMUP_mad']</v>
      </c>
      <c r="U171" t="str">
        <f t="shared" si="44"/>
        <v>df['NUMUP_sector_zscore'] = (df['NUMUP'] - df['NUMUP_sector_median']) / df['NUMUP_sector_mad']</v>
      </c>
    </row>
    <row r="172" spans="1:21" x14ac:dyDescent="0.25">
      <c r="A172" t="s">
        <v>372</v>
      </c>
      <c r="B172">
        <v>185</v>
      </c>
      <c r="C172" t="str">
        <f t="shared" si="45"/>
        <v xml:space="preserve">'SELLPCT', </v>
      </c>
      <c r="D172">
        <v>657</v>
      </c>
      <c r="E172" t="str">
        <f t="shared" si="31"/>
        <v>SELLPCT_median = df.groupby(['year-month'])[['SELLPCT']].apply(np.nanmedian)</v>
      </c>
      <c r="F172">
        <v>658</v>
      </c>
      <c r="G172" t="str">
        <f t="shared" si="32"/>
        <v>SELLPCT_median.name = 'SELLPCT_median'</v>
      </c>
      <c r="H172">
        <v>659</v>
      </c>
      <c r="I172">
        <v>660</v>
      </c>
      <c r="J172" t="str">
        <f t="shared" si="33"/>
        <v>df = df.join(SELLPCT_median, on=['year-month'])</v>
      </c>
      <c r="K172" t="str">
        <f t="shared" si="34"/>
        <v>SELLPCT_sector_median = df.groupby(['year-month', 'industry'])[['SELLPCT']].apply(np.nanmedian)</v>
      </c>
      <c r="L172" t="str">
        <f t="shared" si="35"/>
        <v>SELLPCT_sector_median.name = 'SELLPCT_sector_median'</v>
      </c>
      <c r="M172" t="str">
        <f t="shared" si="36"/>
        <v>df = df.join(SELLPCT_sector_median, on=['year-month', 'industry'])</v>
      </c>
      <c r="N172" t="str">
        <f t="shared" si="37"/>
        <v>if df.groupby(['year-month'])[['SELLPCT']].apply(mad).any() == 0:
    SELLPCT_mad = df.groupby(['year-month'])[['SELLPCT']].apply(meanad)
else:
    SELLPCT_mad = df.groupby(['year-month'])[['SELLPCT']].apply(mad)</v>
      </c>
      <c r="O172" t="str">
        <f t="shared" si="38"/>
        <v>SELLPCT_mad.name = 'SELLPCT_mad'</v>
      </c>
      <c r="P172" t="str">
        <f t="shared" si="39"/>
        <v>df = df.join(SELLPCT_mad, on=['year-month'])</v>
      </c>
      <c r="Q172" t="str">
        <f t="shared" si="40"/>
        <v>if df.groupby(['year-month', 'industry'])[['SELLPCT']].apply(mad).any() == 0:
    SELLPCT_sector_mad = df.groupby(['year-month', 'industry'])[['SELLPCT']].apply(meanad)
else:
    SELLPCT_sector_mad = df.groupby(['year-month', 'industry'])[['SELLPCT']].apply(mad)</v>
      </c>
      <c r="R172" t="str">
        <f t="shared" si="41"/>
        <v>SELLPCT_sector_mad.name = 'SELLPCT_sector_mad'</v>
      </c>
      <c r="S172" t="str">
        <f t="shared" si="42"/>
        <v>df = df.join(SELLPCT_sector_mad, on=['year-month', 'industry'])</v>
      </c>
      <c r="T172" t="str">
        <f t="shared" si="43"/>
        <v>df['SELLPCT_zscore'] = (df['SELLPCT'] - df['SELLPCT_median']) / df['SELLPCT_mad']</v>
      </c>
      <c r="U172" t="str">
        <f t="shared" si="44"/>
        <v>df['SELLPCT_sector_zscore'] = (df['SELLPCT'] - df['SELLPCT_sector_median']) / df['SELLPCT_sector_mad']</v>
      </c>
    </row>
    <row r="173" spans="1:21" x14ac:dyDescent="0.25">
      <c r="A173" t="s">
        <v>377</v>
      </c>
      <c r="B173">
        <v>186</v>
      </c>
      <c r="C173" t="str">
        <f t="shared" si="45"/>
        <v xml:space="preserve">'STDEV', </v>
      </c>
      <c r="D173">
        <v>661</v>
      </c>
      <c r="E173" t="str">
        <f t="shared" si="31"/>
        <v>STDEV_median = df.groupby(['year-month'])[['STDEV']].apply(np.nanmedian)</v>
      </c>
      <c r="F173">
        <v>662</v>
      </c>
      <c r="G173" t="str">
        <f t="shared" si="32"/>
        <v>STDEV_median.name = 'STDEV_median'</v>
      </c>
      <c r="H173">
        <v>663</v>
      </c>
      <c r="I173">
        <v>664</v>
      </c>
      <c r="J173" t="str">
        <f t="shared" si="33"/>
        <v>df = df.join(STDEV_median, on=['year-month'])</v>
      </c>
      <c r="K173" t="str">
        <f t="shared" si="34"/>
        <v>STDEV_sector_median = df.groupby(['year-month', 'industry'])[['STDEV']].apply(np.nanmedian)</v>
      </c>
      <c r="L173" t="str">
        <f t="shared" si="35"/>
        <v>STDEV_sector_median.name = 'STDEV_sector_median'</v>
      </c>
      <c r="M173" t="str">
        <f t="shared" si="36"/>
        <v>df = df.join(STDEV_sector_median, on=['year-month', 'industry'])</v>
      </c>
      <c r="N173" t="str">
        <f t="shared" si="37"/>
        <v>if df.groupby(['year-month'])[['STDEV']].apply(mad).any() == 0:
    STDEV_mad = df.groupby(['year-month'])[['STDEV']].apply(meanad)
else:
    STDEV_mad = df.groupby(['year-month'])[['STDEV']].apply(mad)</v>
      </c>
      <c r="O173" t="str">
        <f t="shared" si="38"/>
        <v>STDEV_mad.name = 'STDEV_mad'</v>
      </c>
      <c r="P173" t="str">
        <f t="shared" si="39"/>
        <v>df = df.join(STDEV_mad, on=['year-month'])</v>
      </c>
      <c r="Q173" t="str">
        <f t="shared" si="40"/>
        <v>if df.groupby(['year-month', 'industry'])[['STDEV']].apply(mad).any() == 0:
    STDEV_sector_mad = df.groupby(['year-month', 'industry'])[['STDEV']].apply(meanad)
else:
    STDEV_sector_mad = df.groupby(['year-month', 'industry'])[['STDEV']].apply(mad)</v>
      </c>
      <c r="R173" t="str">
        <f t="shared" si="41"/>
        <v>STDEV_sector_mad.name = 'STDEV_sector_mad'</v>
      </c>
      <c r="S173" t="str">
        <f t="shared" si="42"/>
        <v>df = df.join(STDEV_sector_mad, on=['year-month', 'industry'])</v>
      </c>
      <c r="T173" t="str">
        <f t="shared" si="43"/>
        <v>df['STDEV_zscore'] = (df['STDEV'] - df['STDEV_median']) / df['STDEV_mad']</v>
      </c>
      <c r="U173" t="str">
        <f t="shared" si="44"/>
        <v>df['STDEV_sector_zscore'] = (df['STDEV'] - df['STDEV_sector_median']) / df['STDEV_sector_mad']</v>
      </c>
    </row>
    <row r="174" spans="1:21" x14ac:dyDescent="0.25">
      <c r="A174" t="s">
        <v>11</v>
      </c>
      <c r="B174">
        <v>188</v>
      </c>
      <c r="C174" t="str">
        <f t="shared" si="45"/>
        <v xml:space="preserve">'ACTUAL_EPS', </v>
      </c>
      <c r="D174">
        <v>665</v>
      </c>
      <c r="E174" t="str">
        <f t="shared" si="31"/>
        <v>ACTUAL_EPS_median = df.groupby(['year-month'])[['ACTUAL_EPS']].apply(np.nanmedian)</v>
      </c>
      <c r="F174">
        <v>666</v>
      </c>
      <c r="G174" t="str">
        <f t="shared" si="32"/>
        <v>ACTUAL_EPS_median.name = 'ACTUAL_EPS_median'</v>
      </c>
      <c r="H174">
        <v>667</v>
      </c>
      <c r="I174">
        <v>668</v>
      </c>
      <c r="J174" t="str">
        <f t="shared" si="33"/>
        <v>df = df.join(ACTUAL_EPS_median, on=['year-month'])</v>
      </c>
      <c r="K174" t="str">
        <f t="shared" si="34"/>
        <v>ACTUAL_EPS_sector_median = df.groupby(['year-month', 'industry'])[['ACTUAL_EPS']].apply(np.nanmedian)</v>
      </c>
      <c r="L174" t="str">
        <f t="shared" si="35"/>
        <v>ACTUAL_EPS_sector_median.name = 'ACTUAL_EPS_sector_median'</v>
      </c>
      <c r="M174" t="str">
        <f t="shared" si="36"/>
        <v>df = df.join(ACTUAL_EPS_sector_median, on=['year-month', 'industry'])</v>
      </c>
      <c r="N174" t="str">
        <f t="shared" si="37"/>
        <v>if df.groupby(['year-month'])[['ACTUAL_EPS']].apply(mad).any() == 0:
    ACTUAL_EPS_mad = df.groupby(['year-month'])[['ACTUAL_EPS']].apply(meanad)
else:
    ACTUAL_EPS_mad = df.groupby(['year-month'])[['ACTUAL_EPS']].apply(mad)</v>
      </c>
      <c r="O174" t="str">
        <f t="shared" si="38"/>
        <v>ACTUAL_EPS_mad.name = 'ACTUAL_EPS_mad'</v>
      </c>
      <c r="P174" t="str">
        <f t="shared" si="39"/>
        <v>df = df.join(ACTUAL_EPS_mad, on=['year-month'])</v>
      </c>
      <c r="Q174" t="str">
        <f t="shared" si="40"/>
        <v>if df.groupby(['year-month', 'industry'])[['ACTUAL_EPS']].apply(mad).any() == 0:
    ACTUAL_EPS_sector_mad = df.groupby(['year-month', 'industry'])[['ACTUAL_EPS']].apply(meanad)
else:
    ACTUAL_EPS_sector_mad = df.groupby(['year-month', 'industry'])[['ACTUAL_EPS']].apply(mad)</v>
      </c>
      <c r="R174" t="str">
        <f t="shared" si="41"/>
        <v>ACTUAL_EPS_sector_mad.name = 'ACTUAL_EPS_sector_mad'</v>
      </c>
      <c r="S174" t="str">
        <f t="shared" si="42"/>
        <v>df = df.join(ACTUAL_EPS_sector_mad, on=['year-month', 'industry'])</v>
      </c>
      <c r="T174" t="str">
        <f t="shared" si="43"/>
        <v>df['ACTUAL_EPS_zscore'] = (df['ACTUAL_EPS'] - df['ACTUAL_EPS_median']) / df['ACTUAL_EPS_mad']</v>
      </c>
      <c r="U174" t="str">
        <f t="shared" si="44"/>
        <v>df['ACTUAL_EPS_sector_zscore'] = (df['ACTUAL_EPS'] - df['ACTUAL_EPS_sector_median']) / df['ACTUAL_EPS_sector_mad']</v>
      </c>
    </row>
    <row r="175" spans="1:21" x14ac:dyDescent="0.25">
      <c r="A175" t="s">
        <v>10</v>
      </c>
      <c r="B175">
        <v>189</v>
      </c>
      <c r="C175" t="str">
        <f t="shared" si="45"/>
        <v xml:space="preserve">'CONSENSUS_EPS', </v>
      </c>
      <c r="D175">
        <v>669</v>
      </c>
      <c r="E175" t="str">
        <f t="shared" si="31"/>
        <v>CONSENSUS_EPS_median = df.groupby(['year-month'])[['CONSENSUS_EPS']].apply(np.nanmedian)</v>
      </c>
      <c r="F175">
        <v>670</v>
      </c>
      <c r="G175" t="str">
        <f t="shared" si="32"/>
        <v>CONSENSUS_EPS_median.name = 'CONSENSUS_EPS_median'</v>
      </c>
      <c r="H175">
        <v>671</v>
      </c>
      <c r="I175">
        <v>672</v>
      </c>
      <c r="J175" t="str">
        <f t="shared" si="33"/>
        <v>df = df.join(CONSENSUS_EPS_median, on=['year-month'])</v>
      </c>
      <c r="K175" t="str">
        <f t="shared" si="34"/>
        <v>CONSENSUS_EPS_sector_median = df.groupby(['year-month', 'industry'])[['CONSENSUS_EPS']].apply(np.nanmedian)</v>
      </c>
      <c r="L175" t="str">
        <f t="shared" si="35"/>
        <v>CONSENSUS_EPS_sector_median.name = 'CONSENSUS_EPS_sector_median'</v>
      </c>
      <c r="M175" t="str">
        <f t="shared" si="36"/>
        <v>df = df.join(CONSENSUS_EPS_sector_median, on=['year-month', 'industry'])</v>
      </c>
      <c r="N175" t="str">
        <f t="shared" si="37"/>
        <v>if df.groupby(['year-month'])[['CONSENSUS_EPS']].apply(mad).any() == 0:
    CONSENSUS_EPS_mad = df.groupby(['year-month'])[['CONSENSUS_EPS']].apply(meanad)
else:
    CONSENSUS_EPS_mad = df.groupby(['year-month'])[['CONSENSUS_EPS']].apply(mad)</v>
      </c>
      <c r="O175" t="str">
        <f t="shared" si="38"/>
        <v>CONSENSUS_EPS_mad.name = 'CONSENSUS_EPS_mad'</v>
      </c>
      <c r="P175" t="str">
        <f t="shared" si="39"/>
        <v>df = df.join(CONSENSUS_EPS_mad, on=['year-month'])</v>
      </c>
      <c r="Q175" t="str">
        <f t="shared" si="40"/>
        <v>if df.groupby(['year-month', 'industry'])[['CONSENSUS_EPS']].apply(mad).any() == 0:
    CONSENSUS_EPS_sector_mad = df.groupby(['year-month', 'industry'])[['CONSENSUS_EPS']].apply(meanad)
else:
    CONSENSUS_EPS_sector_mad = df.groupby(['year-month', 'industry'])[['CONSENSUS_EPS']].apply(mad)</v>
      </c>
      <c r="R175" t="str">
        <f t="shared" si="41"/>
        <v>CONSENSUS_EPS_sector_mad.name = 'CONSENSUS_EPS_sector_mad'</v>
      </c>
      <c r="S175" t="str">
        <f t="shared" si="42"/>
        <v>df = df.join(CONSENSUS_EPS_sector_mad, on=['year-month', 'industry'])</v>
      </c>
      <c r="T175" t="str">
        <f t="shared" si="43"/>
        <v>df['CONSENSUS_EPS_zscore'] = (df['CONSENSUS_EPS'] - df['CONSENSUS_EPS_median']) / df['CONSENSUS_EPS_mad']</v>
      </c>
      <c r="U175" t="str">
        <f t="shared" si="44"/>
        <v>df['CONSENSUS_EPS_sector_zscore'] = (df['CONSENSUS_EPS'] - df['CONSENSUS_EPS_sector_median']) / df['CONSENSUS_EPS_sector_mad']</v>
      </c>
    </row>
    <row r="176" spans="1:21" x14ac:dyDescent="0.25">
      <c r="A176" t="s">
        <v>7</v>
      </c>
      <c r="B176">
        <v>190</v>
      </c>
      <c r="C176" t="str">
        <f t="shared" si="45"/>
        <v xml:space="preserve">'CONSENSUS_STD', </v>
      </c>
      <c r="D176">
        <v>673</v>
      </c>
      <c r="E176" t="str">
        <f t="shared" si="31"/>
        <v>CONSENSUS_STD_median = df.groupby(['year-month'])[['CONSENSUS_STD']].apply(np.nanmedian)</v>
      </c>
      <c r="F176">
        <v>674</v>
      </c>
      <c r="G176" t="str">
        <f t="shared" si="32"/>
        <v>CONSENSUS_STD_median.name = 'CONSENSUS_STD_median'</v>
      </c>
      <c r="H176">
        <v>675</v>
      </c>
      <c r="I176">
        <v>676</v>
      </c>
      <c r="J176" t="str">
        <f t="shared" si="33"/>
        <v>df = df.join(CONSENSUS_STD_median, on=['year-month'])</v>
      </c>
      <c r="K176" t="str">
        <f t="shared" si="34"/>
        <v>CONSENSUS_STD_sector_median = df.groupby(['year-month', 'industry'])[['CONSENSUS_STD']].apply(np.nanmedian)</v>
      </c>
      <c r="L176" t="str">
        <f t="shared" si="35"/>
        <v>CONSENSUS_STD_sector_median.name = 'CONSENSUS_STD_sector_median'</v>
      </c>
      <c r="M176" t="str">
        <f t="shared" si="36"/>
        <v>df = df.join(CONSENSUS_STD_sector_median, on=['year-month', 'industry'])</v>
      </c>
      <c r="N176" t="str">
        <f t="shared" si="37"/>
        <v>if df.groupby(['year-month'])[['CONSENSUS_STD']].apply(mad).any() == 0:
    CONSENSUS_STD_mad = df.groupby(['year-month'])[['CONSENSUS_STD']].apply(meanad)
else:
    CONSENSUS_STD_mad = df.groupby(['year-month'])[['CONSENSUS_STD']].apply(mad)</v>
      </c>
      <c r="O176" t="str">
        <f t="shared" si="38"/>
        <v>CONSENSUS_STD_mad.name = 'CONSENSUS_STD_mad'</v>
      </c>
      <c r="P176" t="str">
        <f t="shared" si="39"/>
        <v>df = df.join(CONSENSUS_STD_mad, on=['year-month'])</v>
      </c>
      <c r="Q176" t="str">
        <f t="shared" si="40"/>
        <v>if df.groupby(['year-month', 'industry'])[['CONSENSUS_STD']].apply(mad).any() == 0:
    CONSENSUS_STD_sector_mad = df.groupby(['year-month', 'industry'])[['CONSENSUS_STD']].apply(meanad)
else:
    CONSENSUS_STD_sector_mad = df.groupby(['year-month', 'industry'])[['CONSENSUS_STD']].apply(mad)</v>
      </c>
      <c r="R176" t="str">
        <f t="shared" si="41"/>
        <v>CONSENSUS_STD_sector_mad.name = 'CONSENSUS_STD_sector_mad'</v>
      </c>
      <c r="S176" t="str">
        <f t="shared" si="42"/>
        <v>df = df.join(CONSENSUS_STD_sector_mad, on=['year-month', 'industry'])</v>
      </c>
      <c r="T176" t="str">
        <f t="shared" si="43"/>
        <v>df['CONSENSUS_STD_zscore'] = (df['CONSENSUS_STD'] - df['CONSENSUS_STD_median']) / df['CONSENSUS_STD_mad']</v>
      </c>
      <c r="U176" t="str">
        <f t="shared" si="44"/>
        <v>df['CONSENSUS_STD_sector_zscore'] = (df['CONSENSUS_STD'] - df['CONSENSUS_STD_sector_median']) / df['CONSENSUS_STD_sector_mad']</v>
      </c>
    </row>
    <row r="177" spans="1:21" x14ac:dyDescent="0.25">
      <c r="A177" t="s">
        <v>6</v>
      </c>
      <c r="B177">
        <v>191</v>
      </c>
      <c r="C177" t="str">
        <f t="shared" si="45"/>
        <v xml:space="preserve">'NUMBER_OF_EST', </v>
      </c>
      <c r="D177">
        <v>677</v>
      </c>
      <c r="E177" t="str">
        <f t="shared" si="31"/>
        <v>NUMBER_OF_EST_median = df.groupby(['year-month'])[['NUMBER_OF_EST']].apply(np.nanmedian)</v>
      </c>
      <c r="F177">
        <v>678</v>
      </c>
      <c r="G177" t="str">
        <f t="shared" si="32"/>
        <v>NUMBER_OF_EST_median.name = 'NUMBER_OF_EST_median'</v>
      </c>
      <c r="H177">
        <v>679</v>
      </c>
      <c r="I177">
        <v>680</v>
      </c>
      <c r="J177" t="str">
        <f t="shared" si="33"/>
        <v>df = df.join(NUMBER_OF_EST_median, on=['year-month'])</v>
      </c>
      <c r="K177" t="str">
        <f t="shared" si="34"/>
        <v>NUMBER_OF_EST_sector_median = df.groupby(['year-month', 'industry'])[['NUMBER_OF_EST']].apply(np.nanmedian)</v>
      </c>
      <c r="L177" t="str">
        <f t="shared" si="35"/>
        <v>NUMBER_OF_EST_sector_median.name = 'NUMBER_OF_EST_sector_median'</v>
      </c>
      <c r="M177" t="str">
        <f t="shared" si="36"/>
        <v>df = df.join(NUMBER_OF_EST_sector_median, on=['year-month', 'industry'])</v>
      </c>
      <c r="N177" t="str">
        <f t="shared" si="37"/>
        <v>if df.groupby(['year-month'])[['NUMBER_OF_EST']].apply(mad).any() == 0:
    NUMBER_OF_EST_mad = df.groupby(['year-month'])[['NUMBER_OF_EST']].apply(meanad)
else:
    NUMBER_OF_EST_mad = df.groupby(['year-month'])[['NUMBER_OF_EST']].apply(mad)</v>
      </c>
      <c r="O177" t="str">
        <f t="shared" si="38"/>
        <v>NUMBER_OF_EST_mad.name = 'NUMBER_OF_EST_mad'</v>
      </c>
      <c r="P177" t="str">
        <f t="shared" si="39"/>
        <v>df = df.join(NUMBER_OF_EST_mad, on=['year-month'])</v>
      </c>
      <c r="Q177" t="str">
        <f t="shared" si="40"/>
        <v>if df.groupby(['year-month', 'industry'])[['NUMBER_OF_EST']].apply(mad).any() == 0:
    NUMBER_OF_EST_sector_mad = df.groupby(['year-month', 'industry'])[['NUMBER_OF_EST']].apply(meanad)
else:
    NUMBER_OF_EST_sector_mad = df.groupby(['year-month', 'industry'])[['NUMBER_OF_EST']].apply(mad)</v>
      </c>
      <c r="R177" t="str">
        <f t="shared" si="41"/>
        <v>NUMBER_OF_EST_sector_mad.name = 'NUMBER_OF_EST_sector_mad'</v>
      </c>
      <c r="S177" t="str">
        <f t="shared" si="42"/>
        <v>df = df.join(NUMBER_OF_EST_sector_mad, on=['year-month', 'industry'])</v>
      </c>
      <c r="T177" t="str">
        <f t="shared" si="43"/>
        <v>df['NUMBER_OF_EST_zscore'] = (df['NUMBER_OF_EST'] - df['NUMBER_OF_EST_median']) / df['NUMBER_OF_EST_mad']</v>
      </c>
      <c r="U177" t="str">
        <f t="shared" si="44"/>
        <v>df['NUMBER_OF_EST_sector_zscore'] = (df['NUMBER_OF_EST'] - df['NUMBER_OF_EST_sector_median']) / df['NUMBER_OF_EST_sector_mad']</v>
      </c>
    </row>
    <row r="178" spans="1:21" x14ac:dyDescent="0.25">
      <c r="A178" t="s">
        <v>9</v>
      </c>
      <c r="B178">
        <v>192</v>
      </c>
      <c r="C178" t="str">
        <f t="shared" si="45"/>
        <v xml:space="preserve">'SURPRISE_PCT', </v>
      </c>
      <c r="D178">
        <v>681</v>
      </c>
      <c r="E178" t="str">
        <f t="shared" si="31"/>
        <v>SURPRISE_PCT_median = df.groupby(['year-month'])[['SURPRISE_PCT']].apply(np.nanmedian)</v>
      </c>
      <c r="F178">
        <v>682</v>
      </c>
      <c r="G178" t="str">
        <f t="shared" si="32"/>
        <v>SURPRISE_PCT_median.name = 'SURPRISE_PCT_median'</v>
      </c>
      <c r="H178">
        <v>683</v>
      </c>
      <c r="I178">
        <v>684</v>
      </c>
      <c r="J178" t="str">
        <f t="shared" si="33"/>
        <v>df = df.join(SURPRISE_PCT_median, on=['year-month'])</v>
      </c>
      <c r="K178" t="str">
        <f t="shared" si="34"/>
        <v>SURPRISE_PCT_sector_median = df.groupby(['year-month', 'industry'])[['SURPRISE_PCT']].apply(np.nanmedian)</v>
      </c>
      <c r="L178" t="str">
        <f t="shared" si="35"/>
        <v>SURPRISE_PCT_sector_median.name = 'SURPRISE_PCT_sector_median'</v>
      </c>
      <c r="M178" t="str">
        <f t="shared" si="36"/>
        <v>df = df.join(SURPRISE_PCT_sector_median, on=['year-month', 'industry'])</v>
      </c>
      <c r="N178" t="str">
        <f t="shared" si="37"/>
        <v>if df.groupby(['year-month'])[['SURPRISE_PCT']].apply(mad).any() == 0:
    SURPRISE_PCT_mad = df.groupby(['year-month'])[['SURPRISE_PCT']].apply(meanad)
else:
    SURPRISE_PCT_mad = df.groupby(['year-month'])[['SURPRISE_PCT']].apply(mad)</v>
      </c>
      <c r="O178" t="str">
        <f t="shared" si="38"/>
        <v>SURPRISE_PCT_mad.name = 'SURPRISE_PCT_mad'</v>
      </c>
      <c r="P178" t="str">
        <f t="shared" si="39"/>
        <v>df = df.join(SURPRISE_PCT_mad, on=['year-month'])</v>
      </c>
      <c r="Q178" t="str">
        <f t="shared" si="40"/>
        <v>if df.groupby(['year-month', 'industry'])[['SURPRISE_PCT']].apply(mad).any() == 0:
    SURPRISE_PCT_sector_mad = df.groupby(['year-month', 'industry'])[['SURPRISE_PCT']].apply(meanad)
else:
    SURPRISE_PCT_sector_mad = df.groupby(['year-month', 'industry'])[['SURPRISE_PCT']].apply(mad)</v>
      </c>
      <c r="R178" t="str">
        <f t="shared" si="41"/>
        <v>SURPRISE_PCT_sector_mad.name = 'SURPRISE_PCT_sector_mad'</v>
      </c>
      <c r="S178" t="str">
        <f t="shared" si="42"/>
        <v>df = df.join(SURPRISE_PCT_sector_mad, on=['year-month', 'industry'])</v>
      </c>
      <c r="T178" t="str">
        <f t="shared" si="43"/>
        <v>df['SURPRISE_PCT_zscore'] = (df['SURPRISE_PCT'] - df['SURPRISE_PCT_median']) / df['SURPRISE_PCT_mad']</v>
      </c>
      <c r="U178" t="str">
        <f t="shared" si="44"/>
        <v>df['SURPRISE_PCT_sector_zscore'] = (df['SURPRISE_PCT'] - df['SURPRISE_PCT_sector_median']) / df['SURPRISE_PCT_sector_mad']</v>
      </c>
    </row>
    <row r="179" spans="1:21" x14ac:dyDescent="0.25">
      <c r="A179" t="s">
        <v>506</v>
      </c>
      <c r="B179">
        <v>152</v>
      </c>
      <c r="C179" t="str">
        <f t="shared" si="45"/>
        <v xml:space="preserve">'sic', </v>
      </c>
    </row>
    <row r="180" spans="1:21" x14ac:dyDescent="0.25">
      <c r="A180" t="s">
        <v>477</v>
      </c>
      <c r="B180">
        <v>166</v>
      </c>
      <c r="C180" t="str">
        <f t="shared" si="45"/>
        <v xml:space="preserve">'january', </v>
      </c>
    </row>
    <row r="181" spans="1:21" x14ac:dyDescent="0.25">
      <c r="A181" t="s">
        <v>483</v>
      </c>
      <c r="B181">
        <v>167</v>
      </c>
      <c r="C181" t="str">
        <f t="shared" si="45"/>
        <v xml:space="preserve">'february', </v>
      </c>
    </row>
    <row r="182" spans="1:21" x14ac:dyDescent="0.25">
      <c r="A182" t="s">
        <v>478</v>
      </c>
      <c r="B182">
        <v>168</v>
      </c>
      <c r="C182" t="str">
        <f t="shared" si="45"/>
        <v xml:space="preserve">'march', </v>
      </c>
    </row>
    <row r="183" spans="1:21" x14ac:dyDescent="0.25">
      <c r="A183" t="s">
        <v>479</v>
      </c>
      <c r="B183">
        <v>169</v>
      </c>
      <c r="C183" t="str">
        <f t="shared" si="45"/>
        <v xml:space="preserve">'april', </v>
      </c>
    </row>
    <row r="184" spans="1:21" x14ac:dyDescent="0.25">
      <c r="A184" t="s">
        <v>480</v>
      </c>
      <c r="B184">
        <v>170</v>
      </c>
      <c r="C184" t="str">
        <f t="shared" si="45"/>
        <v xml:space="preserve">'may', </v>
      </c>
    </row>
    <row r="185" spans="1:21" x14ac:dyDescent="0.25">
      <c r="A185" t="s">
        <v>481</v>
      </c>
      <c r="B185">
        <v>171</v>
      </c>
      <c r="C185" t="str">
        <f t="shared" si="45"/>
        <v xml:space="preserve">'june', </v>
      </c>
    </row>
    <row r="186" spans="1:21" x14ac:dyDescent="0.25">
      <c r="A186" t="s">
        <v>482</v>
      </c>
      <c r="B186">
        <v>172</v>
      </c>
      <c r="C186" t="str">
        <f t="shared" si="45"/>
        <v xml:space="preserve">'july', </v>
      </c>
    </row>
    <row r="187" spans="1:21" x14ac:dyDescent="0.25">
      <c r="A187" t="s">
        <v>476</v>
      </c>
      <c r="B187">
        <v>173</v>
      </c>
      <c r="C187" t="str">
        <f t="shared" si="45"/>
        <v xml:space="preserve">'august', </v>
      </c>
    </row>
    <row r="188" spans="1:21" x14ac:dyDescent="0.25">
      <c r="A188" t="s">
        <v>475</v>
      </c>
      <c r="B188">
        <v>174</v>
      </c>
      <c r="C188" t="str">
        <f t="shared" si="45"/>
        <v xml:space="preserve">'september', </v>
      </c>
    </row>
    <row r="189" spans="1:21" x14ac:dyDescent="0.25">
      <c r="A189" t="s">
        <v>473</v>
      </c>
      <c r="B189">
        <v>175</v>
      </c>
      <c r="C189" t="str">
        <f t="shared" si="45"/>
        <v xml:space="preserve">'october', </v>
      </c>
    </row>
    <row r="190" spans="1:21" x14ac:dyDescent="0.25">
      <c r="A190" t="s">
        <v>474</v>
      </c>
      <c r="B190">
        <v>176</v>
      </c>
      <c r="C190" t="str">
        <f t="shared" si="45"/>
        <v xml:space="preserve">'november', </v>
      </c>
    </row>
    <row r="191" spans="1:21" x14ac:dyDescent="0.25">
      <c r="A191" t="s">
        <v>541</v>
      </c>
      <c r="B191">
        <v>177</v>
      </c>
      <c r="C191" t="str">
        <f t="shared" si="45"/>
        <v xml:space="preserve">'december', </v>
      </c>
    </row>
    <row r="192" spans="1:21" x14ac:dyDescent="0.25">
      <c r="A192" t="s">
        <v>379</v>
      </c>
      <c r="B192">
        <v>187</v>
      </c>
      <c r="C192" t="str">
        <f t="shared" si="45"/>
        <v xml:space="preserve">'USFIRM',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85"/>
  <sheetViews>
    <sheetView workbookViewId="0">
      <selection activeCell="B2" sqref="B2"/>
    </sheetView>
  </sheetViews>
  <sheetFormatPr defaultRowHeight="15" x14ac:dyDescent="0.25"/>
  <cols>
    <col min="2" max="2" width="87.7109375" bestFit="1" customWidth="1"/>
  </cols>
  <sheetData>
    <row r="1" spans="1:2" x14ac:dyDescent="0.25">
      <c r="A1" t="s">
        <v>893</v>
      </c>
      <c r="B1" t="s">
        <v>899</v>
      </c>
    </row>
    <row r="2" spans="1:2" ht="409.5" x14ac:dyDescent="0.25">
      <c r="A2">
        <v>1</v>
      </c>
      <c r="B2" s="3" t="s">
        <v>1252</v>
      </c>
    </row>
    <row r="3" spans="1:2" x14ac:dyDescent="0.25">
      <c r="A3">
        <v>2</v>
      </c>
      <c r="B3" t="s">
        <v>910</v>
      </c>
    </row>
    <row r="4" spans="1:2" x14ac:dyDescent="0.25">
      <c r="A4">
        <v>3</v>
      </c>
      <c r="B4" t="s">
        <v>1081</v>
      </c>
    </row>
    <row r="5" spans="1:2" x14ac:dyDescent="0.25">
      <c r="A5">
        <v>4</v>
      </c>
    </row>
    <row r="6" spans="1:2" x14ac:dyDescent="0.25">
      <c r="A6">
        <v>5</v>
      </c>
      <c r="B6" s="3" t="s">
        <v>1253</v>
      </c>
    </row>
    <row r="7" spans="1:2" x14ac:dyDescent="0.25">
      <c r="A7">
        <v>6</v>
      </c>
      <c r="B7" t="s">
        <v>911</v>
      </c>
    </row>
    <row r="8" spans="1:2" x14ac:dyDescent="0.25">
      <c r="A8">
        <v>7</v>
      </c>
      <c r="B8" t="s">
        <v>1082</v>
      </c>
    </row>
    <row r="9" spans="1:2" x14ac:dyDescent="0.25">
      <c r="A9">
        <v>8</v>
      </c>
    </row>
    <row r="10" spans="1:2" x14ac:dyDescent="0.25">
      <c r="A10">
        <v>9</v>
      </c>
      <c r="B10" s="3" t="s">
        <v>1254</v>
      </c>
    </row>
    <row r="11" spans="1:2" x14ac:dyDescent="0.25">
      <c r="A11">
        <v>10</v>
      </c>
      <c r="B11" t="s">
        <v>912</v>
      </c>
    </row>
    <row r="12" spans="1:2" x14ac:dyDescent="0.25">
      <c r="A12">
        <v>11</v>
      </c>
      <c r="B12" t="s">
        <v>1083</v>
      </c>
    </row>
    <row r="13" spans="1:2" x14ac:dyDescent="0.25">
      <c r="A13">
        <v>12</v>
      </c>
    </row>
    <row r="14" spans="1:2" x14ac:dyDescent="0.25">
      <c r="A14">
        <v>13</v>
      </c>
      <c r="B14" s="3" t="s">
        <v>1255</v>
      </c>
    </row>
    <row r="15" spans="1:2" x14ac:dyDescent="0.25">
      <c r="A15">
        <v>14</v>
      </c>
      <c r="B15" t="s">
        <v>913</v>
      </c>
    </row>
    <row r="16" spans="1:2" x14ac:dyDescent="0.25">
      <c r="A16">
        <v>15</v>
      </c>
      <c r="B16" t="s">
        <v>1084</v>
      </c>
    </row>
    <row r="17" spans="1:2" x14ac:dyDescent="0.25">
      <c r="A17">
        <v>16</v>
      </c>
    </row>
    <row r="18" spans="1:2" x14ac:dyDescent="0.25">
      <c r="A18">
        <v>17</v>
      </c>
      <c r="B18" s="3" t="s">
        <v>1256</v>
      </c>
    </row>
    <row r="19" spans="1:2" x14ac:dyDescent="0.25">
      <c r="A19">
        <v>18</v>
      </c>
      <c r="B19" t="s">
        <v>914</v>
      </c>
    </row>
    <row r="20" spans="1:2" x14ac:dyDescent="0.25">
      <c r="A20">
        <v>19</v>
      </c>
      <c r="B20" t="s">
        <v>1085</v>
      </c>
    </row>
    <row r="21" spans="1:2" x14ac:dyDescent="0.25">
      <c r="A21">
        <v>20</v>
      </c>
    </row>
    <row r="22" spans="1:2" x14ac:dyDescent="0.25">
      <c r="A22">
        <v>21</v>
      </c>
      <c r="B22" s="3" t="s">
        <v>1257</v>
      </c>
    </row>
    <row r="23" spans="1:2" x14ac:dyDescent="0.25">
      <c r="A23">
        <v>22</v>
      </c>
      <c r="B23" t="s">
        <v>915</v>
      </c>
    </row>
    <row r="24" spans="1:2" x14ac:dyDescent="0.25">
      <c r="A24">
        <v>23</v>
      </c>
      <c r="B24" t="s">
        <v>1086</v>
      </c>
    </row>
    <row r="25" spans="1:2" x14ac:dyDescent="0.25">
      <c r="A25">
        <v>24</v>
      </c>
    </row>
    <row r="26" spans="1:2" x14ac:dyDescent="0.25">
      <c r="A26">
        <v>25</v>
      </c>
      <c r="B26" s="3" t="s">
        <v>1258</v>
      </c>
    </row>
    <row r="27" spans="1:2" x14ac:dyDescent="0.25">
      <c r="A27">
        <v>26</v>
      </c>
      <c r="B27" t="s">
        <v>916</v>
      </c>
    </row>
    <row r="28" spans="1:2" x14ac:dyDescent="0.25">
      <c r="A28">
        <v>27</v>
      </c>
      <c r="B28" t="s">
        <v>1087</v>
      </c>
    </row>
    <row r="29" spans="1:2" x14ac:dyDescent="0.25">
      <c r="A29">
        <v>28</v>
      </c>
    </row>
    <row r="30" spans="1:2" x14ac:dyDescent="0.25">
      <c r="A30">
        <v>29</v>
      </c>
      <c r="B30" s="3" t="s">
        <v>1259</v>
      </c>
    </row>
    <row r="31" spans="1:2" x14ac:dyDescent="0.25">
      <c r="A31">
        <v>30</v>
      </c>
      <c r="B31" t="s">
        <v>917</v>
      </c>
    </row>
    <row r="32" spans="1:2" x14ac:dyDescent="0.25">
      <c r="A32">
        <v>31</v>
      </c>
      <c r="B32" t="s">
        <v>1088</v>
      </c>
    </row>
    <row r="33" spans="1:2" x14ac:dyDescent="0.25">
      <c r="A33">
        <v>32</v>
      </c>
    </row>
    <row r="34" spans="1:2" x14ac:dyDescent="0.25">
      <c r="A34">
        <v>33</v>
      </c>
      <c r="B34" s="3" t="s">
        <v>1260</v>
      </c>
    </row>
    <row r="35" spans="1:2" x14ac:dyDescent="0.25">
      <c r="A35">
        <v>34</v>
      </c>
      <c r="B35" t="s">
        <v>918</v>
      </c>
    </row>
    <row r="36" spans="1:2" x14ac:dyDescent="0.25">
      <c r="A36">
        <v>35</v>
      </c>
      <c r="B36" t="s">
        <v>1089</v>
      </c>
    </row>
    <row r="37" spans="1:2" x14ac:dyDescent="0.25">
      <c r="A37">
        <v>36</v>
      </c>
    </row>
    <row r="38" spans="1:2" x14ac:dyDescent="0.25">
      <c r="A38">
        <v>37</v>
      </c>
      <c r="B38" s="3" t="s">
        <v>1261</v>
      </c>
    </row>
    <row r="39" spans="1:2" x14ac:dyDescent="0.25">
      <c r="A39">
        <v>38</v>
      </c>
      <c r="B39" t="s">
        <v>919</v>
      </c>
    </row>
    <row r="40" spans="1:2" x14ac:dyDescent="0.25">
      <c r="A40">
        <v>39</v>
      </c>
      <c r="B40" t="s">
        <v>1090</v>
      </c>
    </row>
    <row r="41" spans="1:2" x14ac:dyDescent="0.25">
      <c r="A41">
        <v>40</v>
      </c>
    </row>
    <row r="42" spans="1:2" x14ac:dyDescent="0.25">
      <c r="A42">
        <v>41</v>
      </c>
      <c r="B42" s="3" t="s">
        <v>1262</v>
      </c>
    </row>
    <row r="43" spans="1:2" x14ac:dyDescent="0.25">
      <c r="A43">
        <v>42</v>
      </c>
      <c r="B43" t="s">
        <v>920</v>
      </c>
    </row>
    <row r="44" spans="1:2" x14ac:dyDescent="0.25">
      <c r="A44">
        <v>43</v>
      </c>
      <c r="B44" t="s">
        <v>1091</v>
      </c>
    </row>
    <row r="45" spans="1:2" x14ac:dyDescent="0.25">
      <c r="A45">
        <v>44</v>
      </c>
    </row>
    <row r="46" spans="1:2" x14ac:dyDescent="0.25">
      <c r="A46">
        <v>45</v>
      </c>
      <c r="B46" s="3" t="s">
        <v>1263</v>
      </c>
    </row>
    <row r="47" spans="1:2" x14ac:dyDescent="0.25">
      <c r="A47">
        <v>46</v>
      </c>
      <c r="B47" t="s">
        <v>921</v>
      </c>
    </row>
    <row r="48" spans="1:2" x14ac:dyDescent="0.25">
      <c r="A48">
        <v>47</v>
      </c>
      <c r="B48" t="s">
        <v>1092</v>
      </c>
    </row>
    <row r="49" spans="1:2" x14ac:dyDescent="0.25">
      <c r="A49">
        <v>48</v>
      </c>
    </row>
    <row r="50" spans="1:2" x14ac:dyDescent="0.25">
      <c r="A50">
        <v>49</v>
      </c>
      <c r="B50" s="3" t="s">
        <v>1264</v>
      </c>
    </row>
    <row r="51" spans="1:2" x14ac:dyDescent="0.25">
      <c r="A51">
        <v>50</v>
      </c>
      <c r="B51" t="s">
        <v>922</v>
      </c>
    </row>
    <row r="52" spans="1:2" x14ac:dyDescent="0.25">
      <c r="A52">
        <v>51</v>
      </c>
      <c r="B52" t="s">
        <v>1093</v>
      </c>
    </row>
    <row r="53" spans="1:2" x14ac:dyDescent="0.25">
      <c r="A53">
        <v>52</v>
      </c>
    </row>
    <row r="54" spans="1:2" x14ac:dyDescent="0.25">
      <c r="A54">
        <v>53</v>
      </c>
      <c r="B54" s="3" t="s">
        <v>1265</v>
      </c>
    </row>
    <row r="55" spans="1:2" x14ac:dyDescent="0.25">
      <c r="A55">
        <v>54</v>
      </c>
      <c r="B55" t="s">
        <v>923</v>
      </c>
    </row>
    <row r="56" spans="1:2" x14ac:dyDescent="0.25">
      <c r="A56">
        <v>55</v>
      </c>
      <c r="B56" t="s">
        <v>1094</v>
      </c>
    </row>
    <row r="57" spans="1:2" x14ac:dyDescent="0.25">
      <c r="A57">
        <v>56</v>
      </c>
    </row>
    <row r="58" spans="1:2" x14ac:dyDescent="0.25">
      <c r="A58">
        <v>57</v>
      </c>
      <c r="B58" s="3" t="s">
        <v>1266</v>
      </c>
    </row>
    <row r="59" spans="1:2" x14ac:dyDescent="0.25">
      <c r="A59">
        <v>58</v>
      </c>
      <c r="B59" t="s">
        <v>924</v>
      </c>
    </row>
    <row r="60" spans="1:2" x14ac:dyDescent="0.25">
      <c r="A60">
        <v>59</v>
      </c>
      <c r="B60" t="s">
        <v>1095</v>
      </c>
    </row>
    <row r="61" spans="1:2" x14ac:dyDescent="0.25">
      <c r="A61">
        <v>60</v>
      </c>
    </row>
    <row r="62" spans="1:2" x14ac:dyDescent="0.25">
      <c r="A62">
        <v>61</v>
      </c>
      <c r="B62" s="3" t="s">
        <v>1267</v>
      </c>
    </row>
    <row r="63" spans="1:2" x14ac:dyDescent="0.25">
      <c r="A63">
        <v>62</v>
      </c>
      <c r="B63" t="s">
        <v>925</v>
      </c>
    </row>
    <row r="64" spans="1:2" x14ac:dyDescent="0.25">
      <c r="A64">
        <v>63</v>
      </c>
      <c r="B64" t="s">
        <v>1096</v>
      </c>
    </row>
    <row r="65" spans="1:2" x14ac:dyDescent="0.25">
      <c r="A65">
        <v>64</v>
      </c>
    </row>
    <row r="66" spans="1:2" x14ac:dyDescent="0.25">
      <c r="A66">
        <v>65</v>
      </c>
      <c r="B66" s="3" t="s">
        <v>1268</v>
      </c>
    </row>
    <row r="67" spans="1:2" x14ac:dyDescent="0.25">
      <c r="A67">
        <v>66</v>
      </c>
      <c r="B67" t="s">
        <v>926</v>
      </c>
    </row>
    <row r="68" spans="1:2" x14ac:dyDescent="0.25">
      <c r="A68">
        <v>67</v>
      </c>
      <c r="B68" t="s">
        <v>1097</v>
      </c>
    </row>
    <row r="69" spans="1:2" x14ac:dyDescent="0.25">
      <c r="A69">
        <v>68</v>
      </c>
    </row>
    <row r="70" spans="1:2" x14ac:dyDescent="0.25">
      <c r="A70">
        <v>69</v>
      </c>
      <c r="B70" s="3" t="s">
        <v>1269</v>
      </c>
    </row>
    <row r="71" spans="1:2" x14ac:dyDescent="0.25">
      <c r="A71">
        <v>70</v>
      </c>
      <c r="B71" t="s">
        <v>927</v>
      </c>
    </row>
    <row r="72" spans="1:2" x14ac:dyDescent="0.25">
      <c r="A72">
        <v>71</v>
      </c>
      <c r="B72" t="s">
        <v>1098</v>
      </c>
    </row>
    <row r="73" spans="1:2" x14ac:dyDescent="0.25">
      <c r="A73">
        <v>72</v>
      </c>
    </row>
    <row r="74" spans="1:2" x14ac:dyDescent="0.25">
      <c r="A74">
        <v>73</v>
      </c>
      <c r="B74" s="3" t="s">
        <v>1270</v>
      </c>
    </row>
    <row r="75" spans="1:2" x14ac:dyDescent="0.25">
      <c r="A75">
        <v>74</v>
      </c>
      <c r="B75" t="s">
        <v>928</v>
      </c>
    </row>
    <row r="76" spans="1:2" x14ac:dyDescent="0.25">
      <c r="A76">
        <v>75</v>
      </c>
      <c r="B76" t="s">
        <v>1099</v>
      </c>
    </row>
    <row r="77" spans="1:2" x14ac:dyDescent="0.25">
      <c r="A77">
        <v>76</v>
      </c>
    </row>
    <row r="78" spans="1:2" x14ac:dyDescent="0.25">
      <c r="A78">
        <v>77</v>
      </c>
      <c r="B78" s="3" t="s">
        <v>1271</v>
      </c>
    </row>
    <row r="79" spans="1:2" x14ac:dyDescent="0.25">
      <c r="A79">
        <v>78</v>
      </c>
      <c r="B79" t="s">
        <v>929</v>
      </c>
    </row>
    <row r="80" spans="1:2" x14ac:dyDescent="0.25">
      <c r="A80">
        <v>79</v>
      </c>
      <c r="B80" t="s">
        <v>1100</v>
      </c>
    </row>
    <row r="81" spans="1:2" x14ac:dyDescent="0.25">
      <c r="A81">
        <v>80</v>
      </c>
    </row>
    <row r="82" spans="1:2" x14ac:dyDescent="0.25">
      <c r="A82">
        <v>81</v>
      </c>
      <c r="B82" s="3" t="s">
        <v>1272</v>
      </c>
    </row>
    <row r="83" spans="1:2" x14ac:dyDescent="0.25">
      <c r="A83">
        <v>82</v>
      </c>
      <c r="B83" t="s">
        <v>930</v>
      </c>
    </row>
    <row r="84" spans="1:2" x14ac:dyDescent="0.25">
      <c r="A84">
        <v>83</v>
      </c>
      <c r="B84" t="s">
        <v>1101</v>
      </c>
    </row>
    <row r="85" spans="1:2" x14ac:dyDescent="0.25">
      <c r="A85">
        <v>84</v>
      </c>
    </row>
    <row r="86" spans="1:2" x14ac:dyDescent="0.25">
      <c r="A86">
        <v>85</v>
      </c>
      <c r="B86" s="3" t="s">
        <v>1273</v>
      </c>
    </row>
    <row r="87" spans="1:2" x14ac:dyDescent="0.25">
      <c r="A87">
        <v>86</v>
      </c>
      <c r="B87" t="s">
        <v>931</v>
      </c>
    </row>
    <row r="88" spans="1:2" x14ac:dyDescent="0.25">
      <c r="A88">
        <v>87</v>
      </c>
      <c r="B88" t="s">
        <v>1102</v>
      </c>
    </row>
    <row r="89" spans="1:2" x14ac:dyDescent="0.25">
      <c r="A89">
        <v>88</v>
      </c>
    </row>
    <row r="90" spans="1:2" x14ac:dyDescent="0.25">
      <c r="A90">
        <v>89</v>
      </c>
      <c r="B90" s="3" t="s">
        <v>1274</v>
      </c>
    </row>
    <row r="91" spans="1:2" x14ac:dyDescent="0.25">
      <c r="A91">
        <v>90</v>
      </c>
      <c r="B91" t="s">
        <v>932</v>
      </c>
    </row>
    <row r="92" spans="1:2" x14ac:dyDescent="0.25">
      <c r="A92">
        <v>91</v>
      </c>
      <c r="B92" t="s">
        <v>1103</v>
      </c>
    </row>
    <row r="93" spans="1:2" x14ac:dyDescent="0.25">
      <c r="A93">
        <v>92</v>
      </c>
    </row>
    <row r="94" spans="1:2" x14ac:dyDescent="0.25">
      <c r="A94">
        <v>93</v>
      </c>
      <c r="B94" s="3" t="s">
        <v>1275</v>
      </c>
    </row>
    <row r="95" spans="1:2" x14ac:dyDescent="0.25">
      <c r="A95">
        <v>94</v>
      </c>
      <c r="B95" t="s">
        <v>933</v>
      </c>
    </row>
    <row r="96" spans="1:2" x14ac:dyDescent="0.25">
      <c r="A96">
        <v>95</v>
      </c>
      <c r="B96" t="s">
        <v>1104</v>
      </c>
    </row>
    <row r="97" spans="1:2" x14ac:dyDescent="0.25">
      <c r="A97">
        <v>96</v>
      </c>
    </row>
    <row r="98" spans="1:2" x14ac:dyDescent="0.25">
      <c r="A98">
        <v>97</v>
      </c>
      <c r="B98" s="3" t="s">
        <v>1276</v>
      </c>
    </row>
    <row r="99" spans="1:2" x14ac:dyDescent="0.25">
      <c r="A99">
        <v>98</v>
      </c>
      <c r="B99" t="s">
        <v>934</v>
      </c>
    </row>
    <row r="100" spans="1:2" x14ac:dyDescent="0.25">
      <c r="A100">
        <v>99</v>
      </c>
      <c r="B100" t="s">
        <v>1105</v>
      </c>
    </row>
    <row r="101" spans="1:2" x14ac:dyDescent="0.25">
      <c r="A101">
        <v>100</v>
      </c>
    </row>
    <row r="102" spans="1:2" x14ac:dyDescent="0.25">
      <c r="A102">
        <v>101</v>
      </c>
      <c r="B102" s="3" t="s">
        <v>1277</v>
      </c>
    </row>
    <row r="103" spans="1:2" x14ac:dyDescent="0.25">
      <c r="A103">
        <v>102</v>
      </c>
      <c r="B103" t="s">
        <v>935</v>
      </c>
    </row>
    <row r="104" spans="1:2" x14ac:dyDescent="0.25">
      <c r="A104">
        <v>103</v>
      </c>
      <c r="B104" t="s">
        <v>1106</v>
      </c>
    </row>
    <row r="105" spans="1:2" x14ac:dyDescent="0.25">
      <c r="A105">
        <v>104</v>
      </c>
    </row>
    <row r="106" spans="1:2" x14ac:dyDescent="0.25">
      <c r="A106">
        <v>105</v>
      </c>
      <c r="B106" s="3" t="s">
        <v>1278</v>
      </c>
    </row>
    <row r="107" spans="1:2" x14ac:dyDescent="0.25">
      <c r="A107">
        <v>106</v>
      </c>
      <c r="B107" t="s">
        <v>936</v>
      </c>
    </row>
    <row r="108" spans="1:2" x14ac:dyDescent="0.25">
      <c r="A108">
        <v>107</v>
      </c>
      <c r="B108" t="s">
        <v>1107</v>
      </c>
    </row>
    <row r="109" spans="1:2" x14ac:dyDescent="0.25">
      <c r="A109">
        <v>108</v>
      </c>
    </row>
    <row r="110" spans="1:2" x14ac:dyDescent="0.25">
      <c r="A110">
        <v>109</v>
      </c>
      <c r="B110" s="3" t="s">
        <v>1279</v>
      </c>
    </row>
    <row r="111" spans="1:2" x14ac:dyDescent="0.25">
      <c r="A111">
        <v>110</v>
      </c>
      <c r="B111" t="s">
        <v>937</v>
      </c>
    </row>
    <row r="112" spans="1:2" x14ac:dyDescent="0.25">
      <c r="A112">
        <v>111</v>
      </c>
      <c r="B112" t="s">
        <v>1108</v>
      </c>
    </row>
    <row r="113" spans="1:2" x14ac:dyDescent="0.25">
      <c r="A113">
        <v>112</v>
      </c>
    </row>
    <row r="114" spans="1:2" x14ac:dyDescent="0.25">
      <c r="A114">
        <v>113</v>
      </c>
      <c r="B114" s="3" t="s">
        <v>1280</v>
      </c>
    </row>
    <row r="115" spans="1:2" x14ac:dyDescent="0.25">
      <c r="A115">
        <v>114</v>
      </c>
      <c r="B115" t="s">
        <v>938</v>
      </c>
    </row>
    <row r="116" spans="1:2" x14ac:dyDescent="0.25">
      <c r="A116">
        <v>115</v>
      </c>
      <c r="B116" t="s">
        <v>1109</v>
      </c>
    </row>
    <row r="117" spans="1:2" x14ac:dyDescent="0.25">
      <c r="A117">
        <v>116</v>
      </c>
    </row>
    <row r="118" spans="1:2" x14ac:dyDescent="0.25">
      <c r="A118">
        <v>117</v>
      </c>
      <c r="B118" s="3" t="s">
        <v>1281</v>
      </c>
    </row>
    <row r="119" spans="1:2" x14ac:dyDescent="0.25">
      <c r="A119">
        <v>118</v>
      </c>
      <c r="B119" t="s">
        <v>939</v>
      </c>
    </row>
    <row r="120" spans="1:2" x14ac:dyDescent="0.25">
      <c r="A120">
        <v>119</v>
      </c>
      <c r="B120" t="s">
        <v>1110</v>
      </c>
    </row>
    <row r="121" spans="1:2" x14ac:dyDescent="0.25">
      <c r="A121">
        <v>120</v>
      </c>
    </row>
    <row r="122" spans="1:2" x14ac:dyDescent="0.25">
      <c r="A122">
        <v>121</v>
      </c>
      <c r="B122" s="3" t="s">
        <v>1282</v>
      </c>
    </row>
    <row r="123" spans="1:2" x14ac:dyDescent="0.25">
      <c r="A123">
        <v>122</v>
      </c>
      <c r="B123" t="s">
        <v>940</v>
      </c>
    </row>
    <row r="124" spans="1:2" x14ac:dyDescent="0.25">
      <c r="A124">
        <v>123</v>
      </c>
      <c r="B124" t="s">
        <v>1111</v>
      </c>
    </row>
    <row r="125" spans="1:2" x14ac:dyDescent="0.25">
      <c r="A125">
        <v>124</v>
      </c>
    </row>
    <row r="126" spans="1:2" x14ac:dyDescent="0.25">
      <c r="A126">
        <v>125</v>
      </c>
      <c r="B126" s="3" t="s">
        <v>1283</v>
      </c>
    </row>
    <row r="127" spans="1:2" x14ac:dyDescent="0.25">
      <c r="A127">
        <v>126</v>
      </c>
      <c r="B127" t="s">
        <v>941</v>
      </c>
    </row>
    <row r="128" spans="1:2" x14ac:dyDescent="0.25">
      <c r="A128">
        <v>127</v>
      </c>
      <c r="B128" t="s">
        <v>1112</v>
      </c>
    </row>
    <row r="129" spans="1:2" x14ac:dyDescent="0.25">
      <c r="A129">
        <v>128</v>
      </c>
    </row>
    <row r="130" spans="1:2" x14ac:dyDescent="0.25">
      <c r="A130">
        <v>129</v>
      </c>
      <c r="B130" s="3" t="s">
        <v>1284</v>
      </c>
    </row>
    <row r="131" spans="1:2" x14ac:dyDescent="0.25">
      <c r="A131">
        <v>130</v>
      </c>
      <c r="B131" t="s">
        <v>942</v>
      </c>
    </row>
    <row r="132" spans="1:2" x14ac:dyDescent="0.25">
      <c r="A132">
        <v>131</v>
      </c>
      <c r="B132" t="s">
        <v>1113</v>
      </c>
    </row>
    <row r="133" spans="1:2" x14ac:dyDescent="0.25">
      <c r="A133">
        <v>132</v>
      </c>
    </row>
    <row r="134" spans="1:2" x14ac:dyDescent="0.25">
      <c r="A134">
        <v>133</v>
      </c>
      <c r="B134" s="3" t="s">
        <v>1285</v>
      </c>
    </row>
    <row r="135" spans="1:2" x14ac:dyDescent="0.25">
      <c r="A135">
        <v>134</v>
      </c>
      <c r="B135" t="s">
        <v>943</v>
      </c>
    </row>
    <row r="136" spans="1:2" x14ac:dyDescent="0.25">
      <c r="A136">
        <v>135</v>
      </c>
      <c r="B136" t="s">
        <v>1114</v>
      </c>
    </row>
    <row r="137" spans="1:2" x14ac:dyDescent="0.25">
      <c r="A137">
        <v>136</v>
      </c>
    </row>
    <row r="138" spans="1:2" x14ac:dyDescent="0.25">
      <c r="A138">
        <v>137</v>
      </c>
      <c r="B138" s="3" t="s">
        <v>1286</v>
      </c>
    </row>
    <row r="139" spans="1:2" x14ac:dyDescent="0.25">
      <c r="A139">
        <v>138</v>
      </c>
      <c r="B139" t="s">
        <v>944</v>
      </c>
    </row>
    <row r="140" spans="1:2" x14ac:dyDescent="0.25">
      <c r="A140">
        <v>139</v>
      </c>
      <c r="B140" t="s">
        <v>1115</v>
      </c>
    </row>
    <row r="141" spans="1:2" x14ac:dyDescent="0.25">
      <c r="A141">
        <v>140</v>
      </c>
    </row>
    <row r="142" spans="1:2" x14ac:dyDescent="0.25">
      <c r="A142">
        <v>141</v>
      </c>
      <c r="B142" s="3" t="s">
        <v>1287</v>
      </c>
    </row>
    <row r="143" spans="1:2" x14ac:dyDescent="0.25">
      <c r="A143">
        <v>142</v>
      </c>
      <c r="B143" t="s">
        <v>945</v>
      </c>
    </row>
    <row r="144" spans="1:2" x14ac:dyDescent="0.25">
      <c r="A144">
        <v>143</v>
      </c>
      <c r="B144" t="s">
        <v>1116</v>
      </c>
    </row>
    <row r="145" spans="1:2" x14ac:dyDescent="0.25">
      <c r="A145">
        <v>144</v>
      </c>
    </row>
    <row r="146" spans="1:2" x14ac:dyDescent="0.25">
      <c r="A146">
        <v>145</v>
      </c>
      <c r="B146" s="3" t="s">
        <v>1288</v>
      </c>
    </row>
    <row r="147" spans="1:2" x14ac:dyDescent="0.25">
      <c r="A147">
        <v>146</v>
      </c>
      <c r="B147" t="s">
        <v>946</v>
      </c>
    </row>
    <row r="148" spans="1:2" x14ac:dyDescent="0.25">
      <c r="A148">
        <v>147</v>
      </c>
      <c r="B148" t="s">
        <v>1117</v>
      </c>
    </row>
    <row r="149" spans="1:2" x14ac:dyDescent="0.25">
      <c r="A149">
        <v>148</v>
      </c>
    </row>
    <row r="150" spans="1:2" x14ac:dyDescent="0.25">
      <c r="A150">
        <v>149</v>
      </c>
      <c r="B150" s="3" t="s">
        <v>1289</v>
      </c>
    </row>
    <row r="151" spans="1:2" x14ac:dyDescent="0.25">
      <c r="A151">
        <v>150</v>
      </c>
      <c r="B151" t="s">
        <v>947</v>
      </c>
    </row>
    <row r="152" spans="1:2" x14ac:dyDescent="0.25">
      <c r="A152">
        <v>151</v>
      </c>
      <c r="B152" t="s">
        <v>1118</v>
      </c>
    </row>
    <row r="153" spans="1:2" x14ac:dyDescent="0.25">
      <c r="A153">
        <v>152</v>
      </c>
    </row>
    <row r="154" spans="1:2" x14ac:dyDescent="0.25">
      <c r="A154">
        <v>153</v>
      </c>
      <c r="B154" s="3" t="s">
        <v>1290</v>
      </c>
    </row>
    <row r="155" spans="1:2" x14ac:dyDescent="0.25">
      <c r="A155">
        <v>154</v>
      </c>
      <c r="B155" t="s">
        <v>948</v>
      </c>
    </row>
    <row r="156" spans="1:2" x14ac:dyDescent="0.25">
      <c r="A156">
        <v>155</v>
      </c>
      <c r="B156" t="s">
        <v>1119</v>
      </c>
    </row>
    <row r="157" spans="1:2" x14ac:dyDescent="0.25">
      <c r="A157">
        <v>156</v>
      </c>
    </row>
    <row r="158" spans="1:2" x14ac:dyDescent="0.25">
      <c r="A158">
        <v>157</v>
      </c>
      <c r="B158" s="3" t="s">
        <v>1291</v>
      </c>
    </row>
    <row r="159" spans="1:2" x14ac:dyDescent="0.25">
      <c r="A159">
        <v>158</v>
      </c>
      <c r="B159" t="s">
        <v>949</v>
      </c>
    </row>
    <row r="160" spans="1:2" x14ac:dyDescent="0.25">
      <c r="A160">
        <v>159</v>
      </c>
      <c r="B160" t="s">
        <v>1120</v>
      </c>
    </row>
    <row r="161" spans="1:2" x14ac:dyDescent="0.25">
      <c r="A161">
        <v>160</v>
      </c>
    </row>
    <row r="162" spans="1:2" x14ac:dyDescent="0.25">
      <c r="A162">
        <v>161</v>
      </c>
      <c r="B162" s="3" t="s">
        <v>1292</v>
      </c>
    </row>
    <row r="163" spans="1:2" x14ac:dyDescent="0.25">
      <c r="A163">
        <v>162</v>
      </c>
      <c r="B163" t="s">
        <v>950</v>
      </c>
    </row>
    <row r="164" spans="1:2" x14ac:dyDescent="0.25">
      <c r="A164">
        <v>163</v>
      </c>
      <c r="B164" t="s">
        <v>1121</v>
      </c>
    </row>
    <row r="165" spans="1:2" x14ac:dyDescent="0.25">
      <c r="A165">
        <v>164</v>
      </c>
    </row>
    <row r="166" spans="1:2" x14ac:dyDescent="0.25">
      <c r="A166">
        <v>165</v>
      </c>
      <c r="B166" s="3" t="s">
        <v>1293</v>
      </c>
    </row>
    <row r="167" spans="1:2" x14ac:dyDescent="0.25">
      <c r="A167">
        <v>166</v>
      </c>
      <c r="B167" t="s">
        <v>951</v>
      </c>
    </row>
    <row r="168" spans="1:2" x14ac:dyDescent="0.25">
      <c r="A168">
        <v>167</v>
      </c>
      <c r="B168" t="s">
        <v>1122</v>
      </c>
    </row>
    <row r="169" spans="1:2" x14ac:dyDescent="0.25">
      <c r="A169">
        <v>168</v>
      </c>
    </row>
    <row r="170" spans="1:2" x14ac:dyDescent="0.25">
      <c r="A170">
        <v>169</v>
      </c>
      <c r="B170" s="3" t="s">
        <v>1294</v>
      </c>
    </row>
    <row r="171" spans="1:2" x14ac:dyDescent="0.25">
      <c r="A171">
        <v>170</v>
      </c>
      <c r="B171" t="s">
        <v>952</v>
      </c>
    </row>
    <row r="172" spans="1:2" x14ac:dyDescent="0.25">
      <c r="A172">
        <v>171</v>
      </c>
      <c r="B172" t="s">
        <v>1123</v>
      </c>
    </row>
    <row r="173" spans="1:2" x14ac:dyDescent="0.25">
      <c r="A173">
        <v>172</v>
      </c>
    </row>
    <row r="174" spans="1:2" x14ac:dyDescent="0.25">
      <c r="A174">
        <v>173</v>
      </c>
      <c r="B174" s="3" t="s">
        <v>1295</v>
      </c>
    </row>
    <row r="175" spans="1:2" x14ac:dyDescent="0.25">
      <c r="A175">
        <v>174</v>
      </c>
      <c r="B175" t="s">
        <v>953</v>
      </c>
    </row>
    <row r="176" spans="1:2" x14ac:dyDescent="0.25">
      <c r="A176">
        <v>175</v>
      </c>
      <c r="B176" t="s">
        <v>1124</v>
      </c>
    </row>
    <row r="177" spans="1:2" x14ac:dyDescent="0.25">
      <c r="A177">
        <v>176</v>
      </c>
    </row>
    <row r="178" spans="1:2" x14ac:dyDescent="0.25">
      <c r="A178">
        <v>177</v>
      </c>
      <c r="B178" s="3" t="s">
        <v>1296</v>
      </c>
    </row>
    <row r="179" spans="1:2" x14ac:dyDescent="0.25">
      <c r="A179">
        <v>178</v>
      </c>
      <c r="B179" t="s">
        <v>954</v>
      </c>
    </row>
    <row r="180" spans="1:2" x14ac:dyDescent="0.25">
      <c r="A180">
        <v>179</v>
      </c>
      <c r="B180" t="s">
        <v>1125</v>
      </c>
    </row>
    <row r="181" spans="1:2" x14ac:dyDescent="0.25">
      <c r="A181">
        <v>180</v>
      </c>
    </row>
    <row r="182" spans="1:2" x14ac:dyDescent="0.25">
      <c r="A182">
        <v>181</v>
      </c>
      <c r="B182" s="3" t="s">
        <v>1297</v>
      </c>
    </row>
    <row r="183" spans="1:2" x14ac:dyDescent="0.25">
      <c r="A183">
        <v>182</v>
      </c>
      <c r="B183" t="s">
        <v>955</v>
      </c>
    </row>
    <row r="184" spans="1:2" x14ac:dyDescent="0.25">
      <c r="A184">
        <v>183</v>
      </c>
      <c r="B184" t="s">
        <v>1126</v>
      </c>
    </row>
    <row r="185" spans="1:2" x14ac:dyDescent="0.25">
      <c r="A185">
        <v>184</v>
      </c>
    </row>
    <row r="186" spans="1:2" x14ac:dyDescent="0.25">
      <c r="A186">
        <v>185</v>
      </c>
      <c r="B186" s="3" t="s">
        <v>1298</v>
      </c>
    </row>
    <row r="187" spans="1:2" x14ac:dyDescent="0.25">
      <c r="A187">
        <v>186</v>
      </c>
      <c r="B187" t="s">
        <v>956</v>
      </c>
    </row>
    <row r="188" spans="1:2" x14ac:dyDescent="0.25">
      <c r="A188">
        <v>187</v>
      </c>
      <c r="B188" t="s">
        <v>1127</v>
      </c>
    </row>
    <row r="189" spans="1:2" x14ac:dyDescent="0.25">
      <c r="A189">
        <v>188</v>
      </c>
    </row>
    <row r="190" spans="1:2" x14ac:dyDescent="0.25">
      <c r="A190">
        <v>189</v>
      </c>
      <c r="B190" s="3" t="s">
        <v>1299</v>
      </c>
    </row>
    <row r="191" spans="1:2" x14ac:dyDescent="0.25">
      <c r="A191">
        <v>190</v>
      </c>
      <c r="B191" t="s">
        <v>957</v>
      </c>
    </row>
    <row r="192" spans="1:2" x14ac:dyDescent="0.25">
      <c r="A192">
        <v>191</v>
      </c>
      <c r="B192" t="s">
        <v>1128</v>
      </c>
    </row>
    <row r="193" spans="1:2" x14ac:dyDescent="0.25">
      <c r="A193">
        <v>192</v>
      </c>
    </row>
    <row r="194" spans="1:2" x14ac:dyDescent="0.25">
      <c r="A194">
        <v>193</v>
      </c>
      <c r="B194" s="3" t="s">
        <v>1300</v>
      </c>
    </row>
    <row r="195" spans="1:2" x14ac:dyDescent="0.25">
      <c r="A195">
        <v>194</v>
      </c>
      <c r="B195" t="s">
        <v>958</v>
      </c>
    </row>
    <row r="196" spans="1:2" x14ac:dyDescent="0.25">
      <c r="A196">
        <v>195</v>
      </c>
      <c r="B196" t="s">
        <v>1129</v>
      </c>
    </row>
    <row r="197" spans="1:2" x14ac:dyDescent="0.25">
      <c r="A197">
        <v>196</v>
      </c>
    </row>
    <row r="198" spans="1:2" x14ac:dyDescent="0.25">
      <c r="A198">
        <v>197</v>
      </c>
      <c r="B198" s="3" t="s">
        <v>1301</v>
      </c>
    </row>
    <row r="199" spans="1:2" x14ac:dyDescent="0.25">
      <c r="A199">
        <v>198</v>
      </c>
      <c r="B199" t="s">
        <v>959</v>
      </c>
    </row>
    <row r="200" spans="1:2" x14ac:dyDescent="0.25">
      <c r="A200">
        <v>199</v>
      </c>
      <c r="B200" t="s">
        <v>1130</v>
      </c>
    </row>
    <row r="201" spans="1:2" x14ac:dyDescent="0.25">
      <c r="A201">
        <v>200</v>
      </c>
    </row>
    <row r="202" spans="1:2" x14ac:dyDescent="0.25">
      <c r="A202">
        <v>201</v>
      </c>
      <c r="B202" s="3" t="s">
        <v>1302</v>
      </c>
    </row>
    <row r="203" spans="1:2" x14ac:dyDescent="0.25">
      <c r="A203">
        <v>202</v>
      </c>
      <c r="B203" t="s">
        <v>960</v>
      </c>
    </row>
    <row r="204" spans="1:2" x14ac:dyDescent="0.25">
      <c r="A204">
        <v>203</v>
      </c>
      <c r="B204" t="s">
        <v>1131</v>
      </c>
    </row>
    <row r="205" spans="1:2" x14ac:dyDescent="0.25">
      <c r="A205">
        <v>204</v>
      </c>
    </row>
    <row r="206" spans="1:2" x14ac:dyDescent="0.25">
      <c r="A206">
        <v>205</v>
      </c>
      <c r="B206" s="3" t="s">
        <v>1303</v>
      </c>
    </row>
    <row r="207" spans="1:2" x14ac:dyDescent="0.25">
      <c r="A207">
        <v>206</v>
      </c>
      <c r="B207" t="s">
        <v>961</v>
      </c>
    </row>
    <row r="208" spans="1:2" x14ac:dyDescent="0.25">
      <c r="A208">
        <v>207</v>
      </c>
      <c r="B208" t="s">
        <v>1132</v>
      </c>
    </row>
    <row r="209" spans="1:2" x14ac:dyDescent="0.25">
      <c r="A209">
        <v>208</v>
      </c>
    </row>
    <row r="210" spans="1:2" x14ac:dyDescent="0.25">
      <c r="A210">
        <v>209</v>
      </c>
      <c r="B210" s="3" t="s">
        <v>1304</v>
      </c>
    </row>
    <row r="211" spans="1:2" x14ac:dyDescent="0.25">
      <c r="A211">
        <v>210</v>
      </c>
      <c r="B211" t="s">
        <v>962</v>
      </c>
    </row>
    <row r="212" spans="1:2" x14ac:dyDescent="0.25">
      <c r="A212">
        <v>211</v>
      </c>
      <c r="B212" t="s">
        <v>1133</v>
      </c>
    </row>
    <row r="213" spans="1:2" x14ac:dyDescent="0.25">
      <c r="A213">
        <v>212</v>
      </c>
    </row>
    <row r="214" spans="1:2" x14ac:dyDescent="0.25">
      <c r="A214">
        <v>213</v>
      </c>
      <c r="B214" s="3" t="s">
        <v>1305</v>
      </c>
    </row>
    <row r="215" spans="1:2" x14ac:dyDescent="0.25">
      <c r="A215">
        <v>214</v>
      </c>
      <c r="B215" t="s">
        <v>963</v>
      </c>
    </row>
    <row r="216" spans="1:2" x14ac:dyDescent="0.25">
      <c r="A216">
        <v>215</v>
      </c>
      <c r="B216" t="s">
        <v>1134</v>
      </c>
    </row>
    <row r="217" spans="1:2" x14ac:dyDescent="0.25">
      <c r="A217">
        <v>216</v>
      </c>
    </row>
    <row r="218" spans="1:2" x14ac:dyDescent="0.25">
      <c r="A218">
        <v>217</v>
      </c>
      <c r="B218" s="3" t="s">
        <v>1306</v>
      </c>
    </row>
    <row r="219" spans="1:2" x14ac:dyDescent="0.25">
      <c r="A219">
        <v>218</v>
      </c>
      <c r="B219" t="s">
        <v>964</v>
      </c>
    </row>
    <row r="220" spans="1:2" x14ac:dyDescent="0.25">
      <c r="A220">
        <v>219</v>
      </c>
      <c r="B220" t="s">
        <v>1135</v>
      </c>
    </row>
    <row r="221" spans="1:2" x14ac:dyDescent="0.25">
      <c r="A221">
        <v>220</v>
      </c>
    </row>
    <row r="222" spans="1:2" x14ac:dyDescent="0.25">
      <c r="A222">
        <v>221</v>
      </c>
      <c r="B222" s="3" t="s">
        <v>1307</v>
      </c>
    </row>
    <row r="223" spans="1:2" x14ac:dyDescent="0.25">
      <c r="A223">
        <v>222</v>
      </c>
      <c r="B223" t="s">
        <v>965</v>
      </c>
    </row>
    <row r="224" spans="1:2" x14ac:dyDescent="0.25">
      <c r="A224">
        <v>223</v>
      </c>
      <c r="B224" t="s">
        <v>1136</v>
      </c>
    </row>
    <row r="225" spans="1:2" x14ac:dyDescent="0.25">
      <c r="A225">
        <v>224</v>
      </c>
    </row>
    <row r="226" spans="1:2" x14ac:dyDescent="0.25">
      <c r="A226">
        <v>225</v>
      </c>
      <c r="B226" s="3" t="s">
        <v>1308</v>
      </c>
    </row>
    <row r="227" spans="1:2" x14ac:dyDescent="0.25">
      <c r="A227">
        <v>226</v>
      </c>
      <c r="B227" t="s">
        <v>966</v>
      </c>
    </row>
    <row r="228" spans="1:2" x14ac:dyDescent="0.25">
      <c r="A228">
        <v>227</v>
      </c>
      <c r="B228" t="s">
        <v>1137</v>
      </c>
    </row>
    <row r="229" spans="1:2" x14ac:dyDescent="0.25">
      <c r="A229">
        <v>228</v>
      </c>
    </row>
    <row r="230" spans="1:2" x14ac:dyDescent="0.25">
      <c r="A230">
        <v>229</v>
      </c>
      <c r="B230" s="3" t="s">
        <v>1309</v>
      </c>
    </row>
    <row r="231" spans="1:2" x14ac:dyDescent="0.25">
      <c r="A231">
        <v>230</v>
      </c>
      <c r="B231" t="s">
        <v>967</v>
      </c>
    </row>
    <row r="232" spans="1:2" x14ac:dyDescent="0.25">
      <c r="A232">
        <v>231</v>
      </c>
      <c r="B232" t="s">
        <v>1138</v>
      </c>
    </row>
    <row r="233" spans="1:2" x14ac:dyDescent="0.25">
      <c r="A233">
        <v>232</v>
      </c>
    </row>
    <row r="234" spans="1:2" x14ac:dyDescent="0.25">
      <c r="A234">
        <v>233</v>
      </c>
      <c r="B234" s="3" t="s">
        <v>1310</v>
      </c>
    </row>
    <row r="235" spans="1:2" x14ac:dyDescent="0.25">
      <c r="A235">
        <v>234</v>
      </c>
      <c r="B235" t="s">
        <v>968</v>
      </c>
    </row>
    <row r="236" spans="1:2" x14ac:dyDescent="0.25">
      <c r="A236">
        <v>235</v>
      </c>
      <c r="B236" t="s">
        <v>1139</v>
      </c>
    </row>
    <row r="237" spans="1:2" x14ac:dyDescent="0.25">
      <c r="A237">
        <v>236</v>
      </c>
    </row>
    <row r="238" spans="1:2" x14ac:dyDescent="0.25">
      <c r="A238">
        <v>237</v>
      </c>
      <c r="B238" s="3" t="s">
        <v>1311</v>
      </c>
    </row>
    <row r="239" spans="1:2" x14ac:dyDescent="0.25">
      <c r="A239">
        <v>238</v>
      </c>
      <c r="B239" t="s">
        <v>969</v>
      </c>
    </row>
    <row r="240" spans="1:2" x14ac:dyDescent="0.25">
      <c r="A240">
        <v>239</v>
      </c>
      <c r="B240" t="s">
        <v>1140</v>
      </c>
    </row>
    <row r="241" spans="1:2" x14ac:dyDescent="0.25">
      <c r="A241">
        <v>240</v>
      </c>
    </row>
    <row r="242" spans="1:2" x14ac:dyDescent="0.25">
      <c r="A242">
        <v>241</v>
      </c>
      <c r="B242" s="3" t="s">
        <v>1312</v>
      </c>
    </row>
    <row r="243" spans="1:2" x14ac:dyDescent="0.25">
      <c r="A243">
        <v>242</v>
      </c>
      <c r="B243" t="s">
        <v>970</v>
      </c>
    </row>
    <row r="244" spans="1:2" x14ac:dyDescent="0.25">
      <c r="A244">
        <v>243</v>
      </c>
      <c r="B244" t="s">
        <v>1141</v>
      </c>
    </row>
    <row r="245" spans="1:2" x14ac:dyDescent="0.25">
      <c r="A245">
        <v>244</v>
      </c>
    </row>
    <row r="246" spans="1:2" x14ac:dyDescent="0.25">
      <c r="A246">
        <v>245</v>
      </c>
      <c r="B246" s="3" t="s">
        <v>1313</v>
      </c>
    </row>
    <row r="247" spans="1:2" x14ac:dyDescent="0.25">
      <c r="A247">
        <v>246</v>
      </c>
      <c r="B247" t="s">
        <v>971</v>
      </c>
    </row>
    <row r="248" spans="1:2" x14ac:dyDescent="0.25">
      <c r="A248">
        <v>247</v>
      </c>
      <c r="B248" t="s">
        <v>1142</v>
      </c>
    </row>
    <row r="249" spans="1:2" x14ac:dyDescent="0.25">
      <c r="A249">
        <v>248</v>
      </c>
    </row>
    <row r="250" spans="1:2" x14ac:dyDescent="0.25">
      <c r="A250">
        <v>249</v>
      </c>
      <c r="B250" s="3" t="s">
        <v>1314</v>
      </c>
    </row>
    <row r="251" spans="1:2" x14ac:dyDescent="0.25">
      <c r="A251">
        <v>250</v>
      </c>
      <c r="B251" t="s">
        <v>972</v>
      </c>
    </row>
    <row r="252" spans="1:2" x14ac:dyDescent="0.25">
      <c r="A252">
        <v>251</v>
      </c>
      <c r="B252" t="s">
        <v>1143</v>
      </c>
    </row>
    <row r="253" spans="1:2" x14ac:dyDescent="0.25">
      <c r="A253">
        <v>252</v>
      </c>
    </row>
    <row r="254" spans="1:2" x14ac:dyDescent="0.25">
      <c r="A254">
        <v>253</v>
      </c>
      <c r="B254" s="3" t="s">
        <v>1315</v>
      </c>
    </row>
    <row r="255" spans="1:2" x14ac:dyDescent="0.25">
      <c r="A255">
        <v>254</v>
      </c>
      <c r="B255" t="s">
        <v>973</v>
      </c>
    </row>
    <row r="256" spans="1:2" x14ac:dyDescent="0.25">
      <c r="A256">
        <v>255</v>
      </c>
      <c r="B256" t="s">
        <v>1144</v>
      </c>
    </row>
    <row r="257" spans="1:2" x14ac:dyDescent="0.25">
      <c r="A257">
        <v>256</v>
      </c>
    </row>
    <row r="258" spans="1:2" x14ac:dyDescent="0.25">
      <c r="A258">
        <v>257</v>
      </c>
      <c r="B258" s="3" t="s">
        <v>1316</v>
      </c>
    </row>
    <row r="259" spans="1:2" x14ac:dyDescent="0.25">
      <c r="A259">
        <v>258</v>
      </c>
      <c r="B259" t="s">
        <v>974</v>
      </c>
    </row>
    <row r="260" spans="1:2" x14ac:dyDescent="0.25">
      <c r="A260">
        <v>259</v>
      </c>
      <c r="B260" t="s">
        <v>1145</v>
      </c>
    </row>
    <row r="261" spans="1:2" x14ac:dyDescent="0.25">
      <c r="A261">
        <v>260</v>
      </c>
    </row>
    <row r="262" spans="1:2" x14ac:dyDescent="0.25">
      <c r="A262">
        <v>261</v>
      </c>
      <c r="B262" s="3" t="s">
        <v>1317</v>
      </c>
    </row>
    <row r="263" spans="1:2" x14ac:dyDescent="0.25">
      <c r="A263">
        <v>262</v>
      </c>
      <c r="B263" t="s">
        <v>975</v>
      </c>
    </row>
    <row r="264" spans="1:2" x14ac:dyDescent="0.25">
      <c r="A264">
        <v>263</v>
      </c>
      <c r="B264" t="s">
        <v>1146</v>
      </c>
    </row>
    <row r="265" spans="1:2" x14ac:dyDescent="0.25">
      <c r="A265">
        <v>264</v>
      </c>
    </row>
    <row r="266" spans="1:2" x14ac:dyDescent="0.25">
      <c r="A266">
        <v>265</v>
      </c>
      <c r="B266" s="3" t="s">
        <v>1318</v>
      </c>
    </row>
    <row r="267" spans="1:2" x14ac:dyDescent="0.25">
      <c r="A267">
        <v>266</v>
      </c>
      <c r="B267" t="s">
        <v>976</v>
      </c>
    </row>
    <row r="268" spans="1:2" x14ac:dyDescent="0.25">
      <c r="A268">
        <v>267</v>
      </c>
      <c r="B268" t="s">
        <v>1147</v>
      </c>
    </row>
    <row r="269" spans="1:2" x14ac:dyDescent="0.25">
      <c r="A269">
        <v>268</v>
      </c>
    </row>
    <row r="270" spans="1:2" x14ac:dyDescent="0.25">
      <c r="A270">
        <v>269</v>
      </c>
      <c r="B270" s="3" t="s">
        <v>1319</v>
      </c>
    </row>
    <row r="271" spans="1:2" x14ac:dyDescent="0.25">
      <c r="A271">
        <v>270</v>
      </c>
      <c r="B271" t="s">
        <v>977</v>
      </c>
    </row>
    <row r="272" spans="1:2" x14ac:dyDescent="0.25">
      <c r="A272">
        <v>271</v>
      </c>
      <c r="B272" t="s">
        <v>1148</v>
      </c>
    </row>
    <row r="273" spans="1:2" x14ac:dyDescent="0.25">
      <c r="A273">
        <v>272</v>
      </c>
    </row>
    <row r="274" spans="1:2" x14ac:dyDescent="0.25">
      <c r="A274">
        <v>273</v>
      </c>
      <c r="B274" s="3" t="s">
        <v>1320</v>
      </c>
    </row>
    <row r="275" spans="1:2" x14ac:dyDescent="0.25">
      <c r="A275">
        <v>274</v>
      </c>
      <c r="B275" t="s">
        <v>978</v>
      </c>
    </row>
    <row r="276" spans="1:2" x14ac:dyDescent="0.25">
      <c r="A276">
        <v>275</v>
      </c>
      <c r="B276" t="s">
        <v>1149</v>
      </c>
    </row>
    <row r="277" spans="1:2" x14ac:dyDescent="0.25">
      <c r="A277">
        <v>276</v>
      </c>
    </row>
    <row r="278" spans="1:2" x14ac:dyDescent="0.25">
      <c r="A278">
        <v>277</v>
      </c>
      <c r="B278" s="3" t="s">
        <v>1321</v>
      </c>
    </row>
    <row r="279" spans="1:2" x14ac:dyDescent="0.25">
      <c r="A279">
        <v>278</v>
      </c>
      <c r="B279" t="s">
        <v>979</v>
      </c>
    </row>
    <row r="280" spans="1:2" x14ac:dyDescent="0.25">
      <c r="A280">
        <v>279</v>
      </c>
      <c r="B280" t="s">
        <v>1150</v>
      </c>
    </row>
    <row r="281" spans="1:2" x14ac:dyDescent="0.25">
      <c r="A281">
        <v>280</v>
      </c>
    </row>
    <row r="282" spans="1:2" x14ac:dyDescent="0.25">
      <c r="A282">
        <v>281</v>
      </c>
      <c r="B282" s="3" t="s">
        <v>1322</v>
      </c>
    </row>
    <row r="283" spans="1:2" x14ac:dyDescent="0.25">
      <c r="A283">
        <v>282</v>
      </c>
      <c r="B283" t="s">
        <v>980</v>
      </c>
    </row>
    <row r="284" spans="1:2" x14ac:dyDescent="0.25">
      <c r="A284">
        <v>283</v>
      </c>
      <c r="B284" t="s">
        <v>1151</v>
      </c>
    </row>
    <row r="285" spans="1:2" x14ac:dyDescent="0.25">
      <c r="A285">
        <v>284</v>
      </c>
    </row>
    <row r="286" spans="1:2" x14ac:dyDescent="0.25">
      <c r="A286">
        <v>285</v>
      </c>
      <c r="B286" s="3" t="s">
        <v>1323</v>
      </c>
    </row>
    <row r="287" spans="1:2" x14ac:dyDescent="0.25">
      <c r="A287">
        <v>286</v>
      </c>
      <c r="B287" t="s">
        <v>981</v>
      </c>
    </row>
    <row r="288" spans="1:2" x14ac:dyDescent="0.25">
      <c r="A288">
        <v>287</v>
      </c>
      <c r="B288" t="s">
        <v>1152</v>
      </c>
    </row>
    <row r="289" spans="1:2" x14ac:dyDescent="0.25">
      <c r="A289">
        <v>288</v>
      </c>
    </row>
    <row r="290" spans="1:2" x14ac:dyDescent="0.25">
      <c r="A290">
        <v>289</v>
      </c>
      <c r="B290" s="3" t="s">
        <v>1324</v>
      </c>
    </row>
    <row r="291" spans="1:2" x14ac:dyDescent="0.25">
      <c r="A291">
        <v>290</v>
      </c>
      <c r="B291" t="s">
        <v>982</v>
      </c>
    </row>
    <row r="292" spans="1:2" x14ac:dyDescent="0.25">
      <c r="A292">
        <v>291</v>
      </c>
      <c r="B292" t="s">
        <v>1153</v>
      </c>
    </row>
    <row r="293" spans="1:2" x14ac:dyDescent="0.25">
      <c r="A293">
        <v>292</v>
      </c>
    </row>
    <row r="294" spans="1:2" x14ac:dyDescent="0.25">
      <c r="A294">
        <v>293</v>
      </c>
      <c r="B294" s="3" t="s">
        <v>1325</v>
      </c>
    </row>
    <row r="295" spans="1:2" x14ac:dyDescent="0.25">
      <c r="A295">
        <v>294</v>
      </c>
      <c r="B295" t="s">
        <v>983</v>
      </c>
    </row>
    <row r="296" spans="1:2" x14ac:dyDescent="0.25">
      <c r="A296">
        <v>295</v>
      </c>
      <c r="B296" t="s">
        <v>1154</v>
      </c>
    </row>
    <row r="297" spans="1:2" x14ac:dyDescent="0.25">
      <c r="A297">
        <v>296</v>
      </c>
    </row>
    <row r="298" spans="1:2" x14ac:dyDescent="0.25">
      <c r="A298">
        <v>297</v>
      </c>
      <c r="B298" s="3" t="s">
        <v>1326</v>
      </c>
    </row>
    <row r="299" spans="1:2" x14ac:dyDescent="0.25">
      <c r="A299">
        <v>298</v>
      </c>
      <c r="B299" t="s">
        <v>984</v>
      </c>
    </row>
    <row r="300" spans="1:2" x14ac:dyDescent="0.25">
      <c r="A300">
        <v>299</v>
      </c>
      <c r="B300" t="s">
        <v>1155</v>
      </c>
    </row>
    <row r="301" spans="1:2" x14ac:dyDescent="0.25">
      <c r="A301">
        <v>300</v>
      </c>
    </row>
    <row r="302" spans="1:2" x14ac:dyDescent="0.25">
      <c r="A302">
        <v>301</v>
      </c>
      <c r="B302" s="3" t="s">
        <v>1327</v>
      </c>
    </row>
    <row r="303" spans="1:2" x14ac:dyDescent="0.25">
      <c r="A303">
        <v>302</v>
      </c>
      <c r="B303" t="s">
        <v>985</v>
      </c>
    </row>
    <row r="304" spans="1:2" x14ac:dyDescent="0.25">
      <c r="A304">
        <v>303</v>
      </c>
      <c r="B304" t="s">
        <v>1156</v>
      </c>
    </row>
    <row r="305" spans="1:2" x14ac:dyDescent="0.25">
      <c r="A305">
        <v>304</v>
      </c>
    </row>
    <row r="306" spans="1:2" x14ac:dyDescent="0.25">
      <c r="A306">
        <v>305</v>
      </c>
      <c r="B306" s="3" t="s">
        <v>1328</v>
      </c>
    </row>
    <row r="307" spans="1:2" x14ac:dyDescent="0.25">
      <c r="A307">
        <v>306</v>
      </c>
      <c r="B307" t="s">
        <v>986</v>
      </c>
    </row>
    <row r="308" spans="1:2" x14ac:dyDescent="0.25">
      <c r="A308">
        <v>307</v>
      </c>
      <c r="B308" t="s">
        <v>1157</v>
      </c>
    </row>
    <row r="309" spans="1:2" x14ac:dyDescent="0.25">
      <c r="A309">
        <v>308</v>
      </c>
    </row>
    <row r="310" spans="1:2" x14ac:dyDescent="0.25">
      <c r="A310">
        <v>309</v>
      </c>
      <c r="B310" s="3" t="s">
        <v>1329</v>
      </c>
    </row>
    <row r="311" spans="1:2" x14ac:dyDescent="0.25">
      <c r="A311">
        <v>310</v>
      </c>
      <c r="B311" t="s">
        <v>987</v>
      </c>
    </row>
    <row r="312" spans="1:2" x14ac:dyDescent="0.25">
      <c r="A312">
        <v>311</v>
      </c>
      <c r="B312" t="s">
        <v>1158</v>
      </c>
    </row>
    <row r="313" spans="1:2" x14ac:dyDescent="0.25">
      <c r="A313">
        <v>312</v>
      </c>
    </row>
    <row r="314" spans="1:2" x14ac:dyDescent="0.25">
      <c r="A314">
        <v>313</v>
      </c>
      <c r="B314" s="3" t="s">
        <v>1330</v>
      </c>
    </row>
    <row r="315" spans="1:2" x14ac:dyDescent="0.25">
      <c r="A315">
        <v>314</v>
      </c>
      <c r="B315" t="s">
        <v>988</v>
      </c>
    </row>
    <row r="316" spans="1:2" x14ac:dyDescent="0.25">
      <c r="A316">
        <v>315</v>
      </c>
      <c r="B316" t="s">
        <v>1159</v>
      </c>
    </row>
    <row r="317" spans="1:2" x14ac:dyDescent="0.25">
      <c r="A317">
        <v>316</v>
      </c>
    </row>
    <row r="318" spans="1:2" x14ac:dyDescent="0.25">
      <c r="A318">
        <v>317</v>
      </c>
      <c r="B318" s="3" t="s">
        <v>1331</v>
      </c>
    </row>
    <row r="319" spans="1:2" x14ac:dyDescent="0.25">
      <c r="A319">
        <v>318</v>
      </c>
      <c r="B319" t="s">
        <v>989</v>
      </c>
    </row>
    <row r="320" spans="1:2" x14ac:dyDescent="0.25">
      <c r="A320">
        <v>319</v>
      </c>
      <c r="B320" t="s">
        <v>1160</v>
      </c>
    </row>
    <row r="321" spans="1:2" x14ac:dyDescent="0.25">
      <c r="A321">
        <v>320</v>
      </c>
    </row>
    <row r="322" spans="1:2" x14ac:dyDescent="0.25">
      <c r="A322">
        <v>321</v>
      </c>
      <c r="B322" s="3" t="s">
        <v>1332</v>
      </c>
    </row>
    <row r="323" spans="1:2" x14ac:dyDescent="0.25">
      <c r="A323">
        <v>322</v>
      </c>
      <c r="B323" t="s">
        <v>990</v>
      </c>
    </row>
    <row r="324" spans="1:2" x14ac:dyDescent="0.25">
      <c r="A324">
        <v>323</v>
      </c>
      <c r="B324" t="s">
        <v>1161</v>
      </c>
    </row>
    <row r="325" spans="1:2" x14ac:dyDescent="0.25">
      <c r="A325">
        <v>324</v>
      </c>
    </row>
    <row r="326" spans="1:2" x14ac:dyDescent="0.25">
      <c r="A326">
        <v>325</v>
      </c>
      <c r="B326" s="3" t="s">
        <v>1333</v>
      </c>
    </row>
    <row r="327" spans="1:2" x14ac:dyDescent="0.25">
      <c r="A327">
        <v>326</v>
      </c>
      <c r="B327" t="s">
        <v>991</v>
      </c>
    </row>
    <row r="328" spans="1:2" x14ac:dyDescent="0.25">
      <c r="A328">
        <v>327</v>
      </c>
      <c r="B328" t="s">
        <v>1162</v>
      </c>
    </row>
    <row r="329" spans="1:2" x14ac:dyDescent="0.25">
      <c r="A329">
        <v>328</v>
      </c>
    </row>
    <row r="330" spans="1:2" x14ac:dyDescent="0.25">
      <c r="A330">
        <v>329</v>
      </c>
      <c r="B330" s="3" t="s">
        <v>1334</v>
      </c>
    </row>
    <row r="331" spans="1:2" x14ac:dyDescent="0.25">
      <c r="A331">
        <v>330</v>
      </c>
      <c r="B331" t="s">
        <v>992</v>
      </c>
    </row>
    <row r="332" spans="1:2" x14ac:dyDescent="0.25">
      <c r="A332">
        <v>331</v>
      </c>
      <c r="B332" t="s">
        <v>1163</v>
      </c>
    </row>
    <row r="333" spans="1:2" x14ac:dyDescent="0.25">
      <c r="A333">
        <v>332</v>
      </c>
    </row>
    <row r="334" spans="1:2" x14ac:dyDescent="0.25">
      <c r="A334">
        <v>333</v>
      </c>
      <c r="B334" s="3" t="s">
        <v>1335</v>
      </c>
    </row>
    <row r="335" spans="1:2" x14ac:dyDescent="0.25">
      <c r="A335">
        <v>334</v>
      </c>
      <c r="B335" t="s">
        <v>993</v>
      </c>
    </row>
    <row r="336" spans="1:2" x14ac:dyDescent="0.25">
      <c r="A336">
        <v>335</v>
      </c>
      <c r="B336" t="s">
        <v>1164</v>
      </c>
    </row>
    <row r="337" spans="1:2" x14ac:dyDescent="0.25">
      <c r="A337">
        <v>336</v>
      </c>
    </row>
    <row r="338" spans="1:2" x14ac:dyDescent="0.25">
      <c r="A338">
        <v>337</v>
      </c>
      <c r="B338" s="3" t="s">
        <v>1336</v>
      </c>
    </row>
    <row r="339" spans="1:2" x14ac:dyDescent="0.25">
      <c r="A339">
        <v>338</v>
      </c>
      <c r="B339" t="s">
        <v>994</v>
      </c>
    </row>
    <row r="340" spans="1:2" x14ac:dyDescent="0.25">
      <c r="A340">
        <v>339</v>
      </c>
      <c r="B340" t="s">
        <v>1165</v>
      </c>
    </row>
    <row r="341" spans="1:2" x14ac:dyDescent="0.25">
      <c r="A341">
        <v>340</v>
      </c>
    </row>
    <row r="342" spans="1:2" x14ac:dyDescent="0.25">
      <c r="A342">
        <v>341</v>
      </c>
      <c r="B342" s="3" t="s">
        <v>1337</v>
      </c>
    </row>
    <row r="343" spans="1:2" x14ac:dyDescent="0.25">
      <c r="A343">
        <v>342</v>
      </c>
      <c r="B343" t="s">
        <v>995</v>
      </c>
    </row>
    <row r="344" spans="1:2" x14ac:dyDescent="0.25">
      <c r="A344">
        <v>343</v>
      </c>
      <c r="B344" t="s">
        <v>1166</v>
      </c>
    </row>
    <row r="345" spans="1:2" x14ac:dyDescent="0.25">
      <c r="A345">
        <v>344</v>
      </c>
    </row>
    <row r="346" spans="1:2" x14ac:dyDescent="0.25">
      <c r="A346">
        <v>345</v>
      </c>
      <c r="B346" s="3" t="s">
        <v>1338</v>
      </c>
    </row>
    <row r="347" spans="1:2" x14ac:dyDescent="0.25">
      <c r="A347">
        <v>346</v>
      </c>
      <c r="B347" t="s">
        <v>996</v>
      </c>
    </row>
    <row r="348" spans="1:2" x14ac:dyDescent="0.25">
      <c r="A348">
        <v>347</v>
      </c>
      <c r="B348" t="s">
        <v>1167</v>
      </c>
    </row>
    <row r="349" spans="1:2" x14ac:dyDescent="0.25">
      <c r="A349">
        <v>348</v>
      </c>
    </row>
    <row r="350" spans="1:2" x14ac:dyDescent="0.25">
      <c r="A350">
        <v>349</v>
      </c>
      <c r="B350" s="3" t="s">
        <v>1339</v>
      </c>
    </row>
    <row r="351" spans="1:2" x14ac:dyDescent="0.25">
      <c r="A351">
        <v>350</v>
      </c>
      <c r="B351" t="s">
        <v>997</v>
      </c>
    </row>
    <row r="352" spans="1:2" x14ac:dyDescent="0.25">
      <c r="A352">
        <v>351</v>
      </c>
      <c r="B352" t="s">
        <v>1168</v>
      </c>
    </row>
    <row r="353" spans="1:2" x14ac:dyDescent="0.25">
      <c r="A353">
        <v>352</v>
      </c>
    </row>
    <row r="354" spans="1:2" x14ac:dyDescent="0.25">
      <c r="A354">
        <v>353</v>
      </c>
      <c r="B354" s="3" t="s">
        <v>1340</v>
      </c>
    </row>
    <row r="355" spans="1:2" x14ac:dyDescent="0.25">
      <c r="A355">
        <v>354</v>
      </c>
      <c r="B355" t="s">
        <v>998</v>
      </c>
    </row>
    <row r="356" spans="1:2" x14ac:dyDescent="0.25">
      <c r="A356">
        <v>355</v>
      </c>
      <c r="B356" t="s">
        <v>1169</v>
      </c>
    </row>
    <row r="357" spans="1:2" x14ac:dyDescent="0.25">
      <c r="A357">
        <v>356</v>
      </c>
    </row>
    <row r="358" spans="1:2" x14ac:dyDescent="0.25">
      <c r="A358">
        <v>357</v>
      </c>
      <c r="B358" s="3" t="s">
        <v>1341</v>
      </c>
    </row>
    <row r="359" spans="1:2" x14ac:dyDescent="0.25">
      <c r="A359">
        <v>358</v>
      </c>
      <c r="B359" t="s">
        <v>999</v>
      </c>
    </row>
    <row r="360" spans="1:2" x14ac:dyDescent="0.25">
      <c r="A360">
        <v>359</v>
      </c>
      <c r="B360" t="s">
        <v>1170</v>
      </c>
    </row>
    <row r="361" spans="1:2" x14ac:dyDescent="0.25">
      <c r="A361">
        <v>360</v>
      </c>
    </row>
    <row r="362" spans="1:2" x14ac:dyDescent="0.25">
      <c r="A362">
        <v>361</v>
      </c>
      <c r="B362" s="3" t="s">
        <v>1342</v>
      </c>
    </row>
    <row r="363" spans="1:2" x14ac:dyDescent="0.25">
      <c r="A363">
        <v>362</v>
      </c>
      <c r="B363" t="s">
        <v>1000</v>
      </c>
    </row>
    <row r="364" spans="1:2" x14ac:dyDescent="0.25">
      <c r="A364">
        <v>363</v>
      </c>
      <c r="B364" t="s">
        <v>1171</v>
      </c>
    </row>
    <row r="365" spans="1:2" x14ac:dyDescent="0.25">
      <c r="A365">
        <v>364</v>
      </c>
    </row>
    <row r="366" spans="1:2" x14ac:dyDescent="0.25">
      <c r="A366">
        <v>365</v>
      </c>
      <c r="B366" s="3" t="s">
        <v>1343</v>
      </c>
    </row>
    <row r="367" spans="1:2" x14ac:dyDescent="0.25">
      <c r="A367">
        <v>366</v>
      </c>
      <c r="B367" t="s">
        <v>1001</v>
      </c>
    </row>
    <row r="368" spans="1:2" x14ac:dyDescent="0.25">
      <c r="A368">
        <v>367</v>
      </c>
      <c r="B368" t="s">
        <v>1172</v>
      </c>
    </row>
    <row r="369" spans="1:2" x14ac:dyDescent="0.25">
      <c r="A369">
        <v>368</v>
      </c>
    </row>
    <row r="370" spans="1:2" x14ac:dyDescent="0.25">
      <c r="A370">
        <v>369</v>
      </c>
      <c r="B370" s="3" t="s">
        <v>1344</v>
      </c>
    </row>
    <row r="371" spans="1:2" x14ac:dyDescent="0.25">
      <c r="A371">
        <v>370</v>
      </c>
      <c r="B371" t="s">
        <v>1002</v>
      </c>
    </row>
    <row r="372" spans="1:2" x14ac:dyDescent="0.25">
      <c r="A372">
        <v>371</v>
      </c>
      <c r="B372" t="s">
        <v>1173</v>
      </c>
    </row>
    <row r="373" spans="1:2" x14ac:dyDescent="0.25">
      <c r="A373">
        <v>372</v>
      </c>
    </row>
    <row r="374" spans="1:2" x14ac:dyDescent="0.25">
      <c r="A374">
        <v>373</v>
      </c>
      <c r="B374" s="3" t="s">
        <v>1345</v>
      </c>
    </row>
    <row r="375" spans="1:2" x14ac:dyDescent="0.25">
      <c r="A375">
        <v>374</v>
      </c>
      <c r="B375" t="s">
        <v>1003</v>
      </c>
    </row>
    <row r="376" spans="1:2" x14ac:dyDescent="0.25">
      <c r="A376">
        <v>375</v>
      </c>
      <c r="B376" t="s">
        <v>1174</v>
      </c>
    </row>
    <row r="377" spans="1:2" x14ac:dyDescent="0.25">
      <c r="A377">
        <v>376</v>
      </c>
    </row>
    <row r="378" spans="1:2" x14ac:dyDescent="0.25">
      <c r="A378">
        <v>377</v>
      </c>
      <c r="B378" s="3" t="s">
        <v>1346</v>
      </c>
    </row>
    <row r="379" spans="1:2" x14ac:dyDescent="0.25">
      <c r="A379">
        <v>378</v>
      </c>
      <c r="B379" t="s">
        <v>1004</v>
      </c>
    </row>
    <row r="380" spans="1:2" x14ac:dyDescent="0.25">
      <c r="A380">
        <v>379</v>
      </c>
      <c r="B380" t="s">
        <v>1175</v>
      </c>
    </row>
    <row r="381" spans="1:2" x14ac:dyDescent="0.25">
      <c r="A381">
        <v>380</v>
      </c>
    </row>
    <row r="382" spans="1:2" x14ac:dyDescent="0.25">
      <c r="A382">
        <v>381</v>
      </c>
      <c r="B382" s="3" t="s">
        <v>1347</v>
      </c>
    </row>
    <row r="383" spans="1:2" x14ac:dyDescent="0.25">
      <c r="A383">
        <v>382</v>
      </c>
      <c r="B383" t="s">
        <v>1005</v>
      </c>
    </row>
    <row r="384" spans="1:2" x14ac:dyDescent="0.25">
      <c r="A384">
        <v>383</v>
      </c>
      <c r="B384" t="s">
        <v>1176</v>
      </c>
    </row>
    <row r="385" spans="1:2" x14ac:dyDescent="0.25">
      <c r="A385">
        <v>384</v>
      </c>
    </row>
    <row r="386" spans="1:2" x14ac:dyDescent="0.25">
      <c r="A386">
        <v>385</v>
      </c>
      <c r="B386" s="3" t="s">
        <v>1348</v>
      </c>
    </row>
    <row r="387" spans="1:2" x14ac:dyDescent="0.25">
      <c r="A387">
        <v>386</v>
      </c>
      <c r="B387" t="s">
        <v>1006</v>
      </c>
    </row>
    <row r="388" spans="1:2" x14ac:dyDescent="0.25">
      <c r="A388">
        <v>387</v>
      </c>
      <c r="B388" t="s">
        <v>1177</v>
      </c>
    </row>
    <row r="389" spans="1:2" x14ac:dyDescent="0.25">
      <c r="A389">
        <v>388</v>
      </c>
    </row>
    <row r="390" spans="1:2" x14ac:dyDescent="0.25">
      <c r="A390">
        <v>389</v>
      </c>
      <c r="B390" s="3" t="s">
        <v>1349</v>
      </c>
    </row>
    <row r="391" spans="1:2" x14ac:dyDescent="0.25">
      <c r="A391">
        <v>390</v>
      </c>
      <c r="B391" t="s">
        <v>1007</v>
      </c>
    </row>
    <row r="392" spans="1:2" x14ac:dyDescent="0.25">
      <c r="A392">
        <v>391</v>
      </c>
      <c r="B392" t="s">
        <v>1178</v>
      </c>
    </row>
    <row r="393" spans="1:2" x14ac:dyDescent="0.25">
      <c r="A393">
        <v>392</v>
      </c>
    </row>
    <row r="394" spans="1:2" x14ac:dyDescent="0.25">
      <c r="A394">
        <v>393</v>
      </c>
      <c r="B394" s="3" t="s">
        <v>1350</v>
      </c>
    </row>
    <row r="395" spans="1:2" x14ac:dyDescent="0.25">
      <c r="A395">
        <v>394</v>
      </c>
      <c r="B395" t="s">
        <v>1008</v>
      </c>
    </row>
    <row r="396" spans="1:2" x14ac:dyDescent="0.25">
      <c r="A396">
        <v>395</v>
      </c>
      <c r="B396" t="s">
        <v>1179</v>
      </c>
    </row>
    <row r="397" spans="1:2" x14ac:dyDescent="0.25">
      <c r="A397">
        <v>396</v>
      </c>
    </row>
    <row r="398" spans="1:2" x14ac:dyDescent="0.25">
      <c r="A398">
        <v>397</v>
      </c>
      <c r="B398" s="3" t="s">
        <v>1351</v>
      </c>
    </row>
    <row r="399" spans="1:2" x14ac:dyDescent="0.25">
      <c r="A399">
        <v>398</v>
      </c>
      <c r="B399" t="s">
        <v>1009</v>
      </c>
    </row>
    <row r="400" spans="1:2" x14ac:dyDescent="0.25">
      <c r="A400">
        <v>399</v>
      </c>
      <c r="B400" t="s">
        <v>1180</v>
      </c>
    </row>
    <row r="401" spans="1:2" x14ac:dyDescent="0.25">
      <c r="A401">
        <v>400</v>
      </c>
    </row>
    <row r="402" spans="1:2" x14ac:dyDescent="0.25">
      <c r="A402">
        <v>401</v>
      </c>
      <c r="B402" s="3" t="s">
        <v>1352</v>
      </c>
    </row>
    <row r="403" spans="1:2" x14ac:dyDescent="0.25">
      <c r="A403">
        <v>402</v>
      </c>
      <c r="B403" t="s">
        <v>1010</v>
      </c>
    </row>
    <row r="404" spans="1:2" x14ac:dyDescent="0.25">
      <c r="A404">
        <v>403</v>
      </c>
      <c r="B404" t="s">
        <v>1181</v>
      </c>
    </row>
    <row r="405" spans="1:2" x14ac:dyDescent="0.25">
      <c r="A405">
        <v>404</v>
      </c>
    </row>
    <row r="406" spans="1:2" x14ac:dyDescent="0.25">
      <c r="A406">
        <v>405</v>
      </c>
      <c r="B406" s="3" t="s">
        <v>1353</v>
      </c>
    </row>
    <row r="407" spans="1:2" x14ac:dyDescent="0.25">
      <c r="A407">
        <v>406</v>
      </c>
      <c r="B407" t="s">
        <v>1011</v>
      </c>
    </row>
    <row r="408" spans="1:2" x14ac:dyDescent="0.25">
      <c r="A408">
        <v>407</v>
      </c>
      <c r="B408" t="s">
        <v>1182</v>
      </c>
    </row>
    <row r="409" spans="1:2" x14ac:dyDescent="0.25">
      <c r="A409">
        <v>408</v>
      </c>
    </row>
    <row r="410" spans="1:2" x14ac:dyDescent="0.25">
      <c r="A410">
        <v>409</v>
      </c>
      <c r="B410" s="3" t="s">
        <v>1354</v>
      </c>
    </row>
    <row r="411" spans="1:2" x14ac:dyDescent="0.25">
      <c r="A411">
        <v>410</v>
      </c>
      <c r="B411" t="s">
        <v>1012</v>
      </c>
    </row>
    <row r="412" spans="1:2" x14ac:dyDescent="0.25">
      <c r="A412">
        <v>411</v>
      </c>
      <c r="B412" t="s">
        <v>1183</v>
      </c>
    </row>
    <row r="413" spans="1:2" x14ac:dyDescent="0.25">
      <c r="A413">
        <v>412</v>
      </c>
    </row>
    <row r="414" spans="1:2" x14ac:dyDescent="0.25">
      <c r="A414">
        <v>413</v>
      </c>
      <c r="B414" s="3" t="s">
        <v>1355</v>
      </c>
    </row>
    <row r="415" spans="1:2" x14ac:dyDescent="0.25">
      <c r="A415">
        <v>414</v>
      </c>
      <c r="B415" t="s">
        <v>1013</v>
      </c>
    </row>
    <row r="416" spans="1:2" x14ac:dyDescent="0.25">
      <c r="A416">
        <v>415</v>
      </c>
      <c r="B416" t="s">
        <v>1184</v>
      </c>
    </row>
    <row r="417" spans="1:2" x14ac:dyDescent="0.25">
      <c r="A417">
        <v>416</v>
      </c>
    </row>
    <row r="418" spans="1:2" x14ac:dyDescent="0.25">
      <c r="A418">
        <v>417</v>
      </c>
      <c r="B418" s="3" t="s">
        <v>1356</v>
      </c>
    </row>
    <row r="419" spans="1:2" x14ac:dyDescent="0.25">
      <c r="A419">
        <v>418</v>
      </c>
      <c r="B419" t="s">
        <v>1014</v>
      </c>
    </row>
    <row r="420" spans="1:2" x14ac:dyDescent="0.25">
      <c r="A420">
        <v>419</v>
      </c>
      <c r="B420" t="s">
        <v>1185</v>
      </c>
    </row>
    <row r="421" spans="1:2" x14ac:dyDescent="0.25">
      <c r="A421">
        <v>420</v>
      </c>
    </row>
    <row r="422" spans="1:2" x14ac:dyDescent="0.25">
      <c r="A422">
        <v>421</v>
      </c>
      <c r="B422" s="3" t="s">
        <v>1357</v>
      </c>
    </row>
    <row r="423" spans="1:2" x14ac:dyDescent="0.25">
      <c r="A423">
        <v>422</v>
      </c>
      <c r="B423" t="s">
        <v>1015</v>
      </c>
    </row>
    <row r="424" spans="1:2" x14ac:dyDescent="0.25">
      <c r="A424">
        <v>423</v>
      </c>
      <c r="B424" t="s">
        <v>1186</v>
      </c>
    </row>
    <row r="425" spans="1:2" x14ac:dyDescent="0.25">
      <c r="A425">
        <v>424</v>
      </c>
    </row>
    <row r="426" spans="1:2" x14ac:dyDescent="0.25">
      <c r="A426">
        <v>425</v>
      </c>
      <c r="B426" s="3" t="s">
        <v>1358</v>
      </c>
    </row>
    <row r="427" spans="1:2" x14ac:dyDescent="0.25">
      <c r="A427">
        <v>426</v>
      </c>
      <c r="B427" t="s">
        <v>1016</v>
      </c>
    </row>
    <row r="428" spans="1:2" x14ac:dyDescent="0.25">
      <c r="A428">
        <v>427</v>
      </c>
      <c r="B428" t="s">
        <v>1187</v>
      </c>
    </row>
    <row r="429" spans="1:2" x14ac:dyDescent="0.25">
      <c r="A429">
        <v>428</v>
      </c>
    </row>
    <row r="430" spans="1:2" x14ac:dyDescent="0.25">
      <c r="A430">
        <v>429</v>
      </c>
      <c r="B430" s="3" t="s">
        <v>1359</v>
      </c>
    </row>
    <row r="431" spans="1:2" x14ac:dyDescent="0.25">
      <c r="A431">
        <v>430</v>
      </c>
      <c r="B431" t="s">
        <v>1017</v>
      </c>
    </row>
    <row r="432" spans="1:2" x14ac:dyDescent="0.25">
      <c r="A432">
        <v>431</v>
      </c>
      <c r="B432" t="s">
        <v>1188</v>
      </c>
    </row>
    <row r="433" spans="1:2" x14ac:dyDescent="0.25">
      <c r="A433">
        <v>432</v>
      </c>
    </row>
    <row r="434" spans="1:2" x14ac:dyDescent="0.25">
      <c r="A434">
        <v>433</v>
      </c>
      <c r="B434" s="3" t="s">
        <v>1360</v>
      </c>
    </row>
    <row r="435" spans="1:2" x14ac:dyDescent="0.25">
      <c r="A435">
        <v>434</v>
      </c>
      <c r="B435" t="s">
        <v>1018</v>
      </c>
    </row>
    <row r="436" spans="1:2" x14ac:dyDescent="0.25">
      <c r="A436">
        <v>435</v>
      </c>
      <c r="B436" t="s">
        <v>1189</v>
      </c>
    </row>
    <row r="437" spans="1:2" x14ac:dyDescent="0.25">
      <c r="A437">
        <v>436</v>
      </c>
    </row>
    <row r="438" spans="1:2" x14ac:dyDescent="0.25">
      <c r="A438">
        <v>437</v>
      </c>
      <c r="B438" s="3" t="s">
        <v>1361</v>
      </c>
    </row>
    <row r="439" spans="1:2" x14ac:dyDescent="0.25">
      <c r="A439">
        <v>438</v>
      </c>
      <c r="B439" t="s">
        <v>1019</v>
      </c>
    </row>
    <row r="440" spans="1:2" x14ac:dyDescent="0.25">
      <c r="A440">
        <v>439</v>
      </c>
      <c r="B440" t="s">
        <v>1190</v>
      </c>
    </row>
    <row r="441" spans="1:2" x14ac:dyDescent="0.25">
      <c r="A441">
        <v>440</v>
      </c>
    </row>
    <row r="442" spans="1:2" x14ac:dyDescent="0.25">
      <c r="A442">
        <v>441</v>
      </c>
      <c r="B442" s="3" t="s">
        <v>1362</v>
      </c>
    </row>
    <row r="443" spans="1:2" x14ac:dyDescent="0.25">
      <c r="A443">
        <v>442</v>
      </c>
      <c r="B443" t="s">
        <v>1020</v>
      </c>
    </row>
    <row r="444" spans="1:2" x14ac:dyDescent="0.25">
      <c r="A444">
        <v>443</v>
      </c>
      <c r="B444" t="s">
        <v>1191</v>
      </c>
    </row>
    <row r="445" spans="1:2" x14ac:dyDescent="0.25">
      <c r="A445">
        <v>444</v>
      </c>
    </row>
    <row r="446" spans="1:2" x14ac:dyDescent="0.25">
      <c r="A446">
        <v>445</v>
      </c>
      <c r="B446" s="3" t="s">
        <v>1363</v>
      </c>
    </row>
    <row r="447" spans="1:2" x14ac:dyDescent="0.25">
      <c r="A447">
        <v>446</v>
      </c>
      <c r="B447" t="s">
        <v>1021</v>
      </c>
    </row>
    <row r="448" spans="1:2" x14ac:dyDescent="0.25">
      <c r="A448">
        <v>447</v>
      </c>
      <c r="B448" t="s">
        <v>1192</v>
      </c>
    </row>
    <row r="449" spans="1:2" x14ac:dyDescent="0.25">
      <c r="A449">
        <v>448</v>
      </c>
    </row>
    <row r="450" spans="1:2" x14ac:dyDescent="0.25">
      <c r="A450">
        <v>449</v>
      </c>
      <c r="B450" s="3" t="s">
        <v>1364</v>
      </c>
    </row>
    <row r="451" spans="1:2" x14ac:dyDescent="0.25">
      <c r="A451">
        <v>450</v>
      </c>
      <c r="B451" t="s">
        <v>1022</v>
      </c>
    </row>
    <row r="452" spans="1:2" x14ac:dyDescent="0.25">
      <c r="A452">
        <v>451</v>
      </c>
      <c r="B452" t="s">
        <v>1193</v>
      </c>
    </row>
    <row r="453" spans="1:2" x14ac:dyDescent="0.25">
      <c r="A453">
        <v>452</v>
      </c>
    </row>
    <row r="454" spans="1:2" x14ac:dyDescent="0.25">
      <c r="A454">
        <v>453</v>
      </c>
      <c r="B454" s="3" t="s">
        <v>1365</v>
      </c>
    </row>
    <row r="455" spans="1:2" x14ac:dyDescent="0.25">
      <c r="A455">
        <v>454</v>
      </c>
      <c r="B455" t="s">
        <v>1023</v>
      </c>
    </row>
    <row r="456" spans="1:2" x14ac:dyDescent="0.25">
      <c r="A456">
        <v>455</v>
      </c>
      <c r="B456" t="s">
        <v>1194</v>
      </c>
    </row>
    <row r="457" spans="1:2" x14ac:dyDescent="0.25">
      <c r="A457">
        <v>456</v>
      </c>
    </row>
    <row r="458" spans="1:2" x14ac:dyDescent="0.25">
      <c r="A458">
        <v>457</v>
      </c>
      <c r="B458" s="3" t="s">
        <v>1366</v>
      </c>
    </row>
    <row r="459" spans="1:2" x14ac:dyDescent="0.25">
      <c r="A459">
        <v>458</v>
      </c>
      <c r="B459" t="s">
        <v>1024</v>
      </c>
    </row>
    <row r="460" spans="1:2" x14ac:dyDescent="0.25">
      <c r="A460">
        <v>459</v>
      </c>
      <c r="B460" t="s">
        <v>1195</v>
      </c>
    </row>
    <row r="461" spans="1:2" x14ac:dyDescent="0.25">
      <c r="A461">
        <v>460</v>
      </c>
    </row>
    <row r="462" spans="1:2" x14ac:dyDescent="0.25">
      <c r="A462">
        <v>461</v>
      </c>
      <c r="B462" s="3" t="s">
        <v>1367</v>
      </c>
    </row>
    <row r="463" spans="1:2" x14ac:dyDescent="0.25">
      <c r="A463">
        <v>462</v>
      </c>
      <c r="B463" t="s">
        <v>1025</v>
      </c>
    </row>
    <row r="464" spans="1:2" x14ac:dyDescent="0.25">
      <c r="A464">
        <v>463</v>
      </c>
      <c r="B464" t="s">
        <v>1196</v>
      </c>
    </row>
    <row r="465" spans="1:2" x14ac:dyDescent="0.25">
      <c r="A465">
        <v>464</v>
      </c>
    </row>
    <row r="466" spans="1:2" x14ac:dyDescent="0.25">
      <c r="A466">
        <v>465</v>
      </c>
      <c r="B466" s="3" t="s">
        <v>1368</v>
      </c>
    </row>
    <row r="467" spans="1:2" x14ac:dyDescent="0.25">
      <c r="A467">
        <v>466</v>
      </c>
      <c r="B467" t="s">
        <v>1026</v>
      </c>
    </row>
    <row r="468" spans="1:2" x14ac:dyDescent="0.25">
      <c r="A468">
        <v>467</v>
      </c>
      <c r="B468" t="s">
        <v>1197</v>
      </c>
    </row>
    <row r="469" spans="1:2" x14ac:dyDescent="0.25">
      <c r="A469">
        <v>468</v>
      </c>
    </row>
    <row r="470" spans="1:2" x14ac:dyDescent="0.25">
      <c r="A470">
        <v>469</v>
      </c>
      <c r="B470" s="3" t="s">
        <v>1369</v>
      </c>
    </row>
    <row r="471" spans="1:2" x14ac:dyDescent="0.25">
      <c r="A471">
        <v>470</v>
      </c>
      <c r="B471" t="s">
        <v>1027</v>
      </c>
    </row>
    <row r="472" spans="1:2" x14ac:dyDescent="0.25">
      <c r="A472">
        <v>471</v>
      </c>
      <c r="B472" t="s">
        <v>1198</v>
      </c>
    </row>
    <row r="473" spans="1:2" x14ac:dyDescent="0.25">
      <c r="A473">
        <v>472</v>
      </c>
    </row>
    <row r="474" spans="1:2" x14ac:dyDescent="0.25">
      <c r="A474">
        <v>473</v>
      </c>
      <c r="B474" s="3" t="s">
        <v>1370</v>
      </c>
    </row>
    <row r="475" spans="1:2" x14ac:dyDescent="0.25">
      <c r="A475">
        <v>474</v>
      </c>
      <c r="B475" t="s">
        <v>1028</v>
      </c>
    </row>
    <row r="476" spans="1:2" x14ac:dyDescent="0.25">
      <c r="A476">
        <v>475</v>
      </c>
      <c r="B476" t="s">
        <v>1199</v>
      </c>
    </row>
    <row r="477" spans="1:2" x14ac:dyDescent="0.25">
      <c r="A477">
        <v>476</v>
      </c>
    </row>
    <row r="478" spans="1:2" x14ac:dyDescent="0.25">
      <c r="A478">
        <v>477</v>
      </c>
      <c r="B478" s="3" t="s">
        <v>1371</v>
      </c>
    </row>
    <row r="479" spans="1:2" x14ac:dyDescent="0.25">
      <c r="A479">
        <v>478</v>
      </c>
      <c r="B479" t="s">
        <v>1029</v>
      </c>
    </row>
    <row r="480" spans="1:2" x14ac:dyDescent="0.25">
      <c r="A480">
        <v>479</v>
      </c>
      <c r="B480" t="s">
        <v>1200</v>
      </c>
    </row>
    <row r="481" spans="1:2" x14ac:dyDescent="0.25">
      <c r="A481">
        <v>480</v>
      </c>
    </row>
    <row r="482" spans="1:2" x14ac:dyDescent="0.25">
      <c r="A482">
        <v>481</v>
      </c>
      <c r="B482" s="3" t="s">
        <v>1372</v>
      </c>
    </row>
    <row r="483" spans="1:2" x14ac:dyDescent="0.25">
      <c r="A483">
        <v>482</v>
      </c>
      <c r="B483" t="s">
        <v>1030</v>
      </c>
    </row>
    <row r="484" spans="1:2" x14ac:dyDescent="0.25">
      <c r="A484">
        <v>483</v>
      </c>
      <c r="B484" t="s">
        <v>1201</v>
      </c>
    </row>
    <row r="485" spans="1:2" x14ac:dyDescent="0.25">
      <c r="A485">
        <v>484</v>
      </c>
    </row>
    <row r="486" spans="1:2" x14ac:dyDescent="0.25">
      <c r="A486">
        <v>485</v>
      </c>
      <c r="B486" s="3" t="s">
        <v>1373</v>
      </c>
    </row>
    <row r="487" spans="1:2" x14ac:dyDescent="0.25">
      <c r="A487">
        <v>486</v>
      </c>
      <c r="B487" t="s">
        <v>1031</v>
      </c>
    </row>
    <row r="488" spans="1:2" x14ac:dyDescent="0.25">
      <c r="A488">
        <v>487</v>
      </c>
      <c r="B488" t="s">
        <v>1202</v>
      </c>
    </row>
    <row r="489" spans="1:2" x14ac:dyDescent="0.25">
      <c r="A489">
        <v>488</v>
      </c>
    </row>
    <row r="490" spans="1:2" x14ac:dyDescent="0.25">
      <c r="A490">
        <v>489</v>
      </c>
      <c r="B490" s="3" t="s">
        <v>1374</v>
      </c>
    </row>
    <row r="491" spans="1:2" x14ac:dyDescent="0.25">
      <c r="A491">
        <v>490</v>
      </c>
      <c r="B491" t="s">
        <v>1032</v>
      </c>
    </row>
    <row r="492" spans="1:2" x14ac:dyDescent="0.25">
      <c r="A492">
        <v>491</v>
      </c>
      <c r="B492" t="s">
        <v>1203</v>
      </c>
    </row>
    <row r="493" spans="1:2" x14ac:dyDescent="0.25">
      <c r="A493">
        <v>492</v>
      </c>
    </row>
    <row r="494" spans="1:2" x14ac:dyDescent="0.25">
      <c r="A494">
        <v>493</v>
      </c>
      <c r="B494" s="3" t="s">
        <v>1375</v>
      </c>
    </row>
    <row r="495" spans="1:2" x14ac:dyDescent="0.25">
      <c r="A495">
        <v>494</v>
      </c>
      <c r="B495" t="s">
        <v>1033</v>
      </c>
    </row>
    <row r="496" spans="1:2" x14ac:dyDescent="0.25">
      <c r="A496">
        <v>495</v>
      </c>
      <c r="B496" t="s">
        <v>1204</v>
      </c>
    </row>
    <row r="497" spans="1:2" x14ac:dyDescent="0.25">
      <c r="A497">
        <v>496</v>
      </c>
    </row>
    <row r="498" spans="1:2" x14ac:dyDescent="0.25">
      <c r="A498">
        <v>497</v>
      </c>
      <c r="B498" s="3" t="s">
        <v>1376</v>
      </c>
    </row>
    <row r="499" spans="1:2" x14ac:dyDescent="0.25">
      <c r="A499">
        <v>498</v>
      </c>
      <c r="B499" t="s">
        <v>1034</v>
      </c>
    </row>
    <row r="500" spans="1:2" x14ac:dyDescent="0.25">
      <c r="A500">
        <v>499</v>
      </c>
      <c r="B500" t="s">
        <v>1205</v>
      </c>
    </row>
    <row r="501" spans="1:2" x14ac:dyDescent="0.25">
      <c r="A501">
        <v>500</v>
      </c>
    </row>
    <row r="502" spans="1:2" x14ac:dyDescent="0.25">
      <c r="A502">
        <v>501</v>
      </c>
      <c r="B502" s="3" t="s">
        <v>1377</v>
      </c>
    </row>
    <row r="503" spans="1:2" x14ac:dyDescent="0.25">
      <c r="A503">
        <v>502</v>
      </c>
      <c r="B503" t="s">
        <v>1035</v>
      </c>
    </row>
    <row r="504" spans="1:2" x14ac:dyDescent="0.25">
      <c r="A504">
        <v>503</v>
      </c>
      <c r="B504" t="s">
        <v>1206</v>
      </c>
    </row>
    <row r="505" spans="1:2" x14ac:dyDescent="0.25">
      <c r="A505">
        <v>504</v>
      </c>
    </row>
    <row r="506" spans="1:2" x14ac:dyDescent="0.25">
      <c r="A506">
        <v>505</v>
      </c>
      <c r="B506" s="3" t="s">
        <v>1378</v>
      </c>
    </row>
    <row r="507" spans="1:2" x14ac:dyDescent="0.25">
      <c r="A507">
        <v>506</v>
      </c>
      <c r="B507" t="s">
        <v>1036</v>
      </c>
    </row>
    <row r="508" spans="1:2" x14ac:dyDescent="0.25">
      <c r="A508">
        <v>507</v>
      </c>
      <c r="B508" t="s">
        <v>1207</v>
      </c>
    </row>
    <row r="509" spans="1:2" x14ac:dyDescent="0.25">
      <c r="A509">
        <v>508</v>
      </c>
    </row>
    <row r="510" spans="1:2" x14ac:dyDescent="0.25">
      <c r="A510">
        <v>509</v>
      </c>
      <c r="B510" s="3" t="s">
        <v>1379</v>
      </c>
    </row>
    <row r="511" spans="1:2" x14ac:dyDescent="0.25">
      <c r="A511">
        <v>510</v>
      </c>
      <c r="B511" t="s">
        <v>1037</v>
      </c>
    </row>
    <row r="512" spans="1:2" x14ac:dyDescent="0.25">
      <c r="A512">
        <v>511</v>
      </c>
      <c r="B512" t="s">
        <v>1208</v>
      </c>
    </row>
    <row r="513" spans="1:2" x14ac:dyDescent="0.25">
      <c r="A513">
        <v>512</v>
      </c>
    </row>
    <row r="514" spans="1:2" x14ac:dyDescent="0.25">
      <c r="A514">
        <v>513</v>
      </c>
      <c r="B514" s="3" t="s">
        <v>1380</v>
      </c>
    </row>
    <row r="515" spans="1:2" x14ac:dyDescent="0.25">
      <c r="A515">
        <v>514</v>
      </c>
      <c r="B515" t="s">
        <v>1038</v>
      </c>
    </row>
    <row r="516" spans="1:2" x14ac:dyDescent="0.25">
      <c r="A516">
        <v>515</v>
      </c>
      <c r="B516" t="s">
        <v>1209</v>
      </c>
    </row>
    <row r="517" spans="1:2" x14ac:dyDescent="0.25">
      <c r="A517">
        <v>516</v>
      </c>
    </row>
    <row r="518" spans="1:2" x14ac:dyDescent="0.25">
      <c r="A518">
        <v>517</v>
      </c>
      <c r="B518" s="3" t="s">
        <v>1381</v>
      </c>
    </row>
    <row r="519" spans="1:2" x14ac:dyDescent="0.25">
      <c r="A519">
        <v>518</v>
      </c>
      <c r="B519" t="s">
        <v>1039</v>
      </c>
    </row>
    <row r="520" spans="1:2" x14ac:dyDescent="0.25">
      <c r="A520">
        <v>519</v>
      </c>
      <c r="B520" t="s">
        <v>1210</v>
      </c>
    </row>
    <row r="521" spans="1:2" x14ac:dyDescent="0.25">
      <c r="A521">
        <v>520</v>
      </c>
    </row>
    <row r="522" spans="1:2" x14ac:dyDescent="0.25">
      <c r="A522">
        <v>521</v>
      </c>
      <c r="B522" s="3" t="s">
        <v>1382</v>
      </c>
    </row>
    <row r="523" spans="1:2" x14ac:dyDescent="0.25">
      <c r="A523">
        <v>522</v>
      </c>
      <c r="B523" t="s">
        <v>1040</v>
      </c>
    </row>
    <row r="524" spans="1:2" x14ac:dyDescent="0.25">
      <c r="A524">
        <v>523</v>
      </c>
      <c r="B524" t="s">
        <v>1211</v>
      </c>
    </row>
    <row r="525" spans="1:2" x14ac:dyDescent="0.25">
      <c r="A525">
        <v>524</v>
      </c>
    </row>
    <row r="526" spans="1:2" x14ac:dyDescent="0.25">
      <c r="A526">
        <v>525</v>
      </c>
      <c r="B526" s="3" t="s">
        <v>1383</v>
      </c>
    </row>
    <row r="527" spans="1:2" x14ac:dyDescent="0.25">
      <c r="A527">
        <v>526</v>
      </c>
      <c r="B527" t="s">
        <v>1041</v>
      </c>
    </row>
    <row r="528" spans="1:2" x14ac:dyDescent="0.25">
      <c r="A528">
        <v>527</v>
      </c>
      <c r="B528" t="s">
        <v>1212</v>
      </c>
    </row>
    <row r="529" spans="1:2" x14ac:dyDescent="0.25">
      <c r="A529">
        <v>528</v>
      </c>
    </row>
    <row r="530" spans="1:2" x14ac:dyDescent="0.25">
      <c r="A530">
        <v>529</v>
      </c>
      <c r="B530" s="3" t="s">
        <v>1384</v>
      </c>
    </row>
    <row r="531" spans="1:2" x14ac:dyDescent="0.25">
      <c r="A531">
        <v>530</v>
      </c>
      <c r="B531" t="s">
        <v>1042</v>
      </c>
    </row>
    <row r="532" spans="1:2" x14ac:dyDescent="0.25">
      <c r="A532">
        <v>531</v>
      </c>
      <c r="B532" t="s">
        <v>1213</v>
      </c>
    </row>
    <row r="533" spans="1:2" x14ac:dyDescent="0.25">
      <c r="A533">
        <v>532</v>
      </c>
    </row>
    <row r="534" spans="1:2" x14ac:dyDescent="0.25">
      <c r="A534">
        <v>533</v>
      </c>
      <c r="B534" s="3" t="s">
        <v>1385</v>
      </c>
    </row>
    <row r="535" spans="1:2" x14ac:dyDescent="0.25">
      <c r="A535">
        <v>534</v>
      </c>
      <c r="B535" t="s">
        <v>1043</v>
      </c>
    </row>
    <row r="536" spans="1:2" x14ac:dyDescent="0.25">
      <c r="A536">
        <v>535</v>
      </c>
      <c r="B536" t="s">
        <v>1214</v>
      </c>
    </row>
    <row r="537" spans="1:2" x14ac:dyDescent="0.25">
      <c r="A537">
        <v>536</v>
      </c>
    </row>
    <row r="538" spans="1:2" x14ac:dyDescent="0.25">
      <c r="A538">
        <v>537</v>
      </c>
      <c r="B538" s="3" t="s">
        <v>1386</v>
      </c>
    </row>
    <row r="539" spans="1:2" x14ac:dyDescent="0.25">
      <c r="A539">
        <v>538</v>
      </c>
      <c r="B539" t="s">
        <v>1044</v>
      </c>
    </row>
    <row r="540" spans="1:2" x14ac:dyDescent="0.25">
      <c r="A540">
        <v>539</v>
      </c>
      <c r="B540" t="s">
        <v>1215</v>
      </c>
    </row>
    <row r="541" spans="1:2" x14ac:dyDescent="0.25">
      <c r="A541">
        <v>540</v>
      </c>
    </row>
    <row r="542" spans="1:2" x14ac:dyDescent="0.25">
      <c r="A542">
        <v>541</v>
      </c>
      <c r="B542" s="3" t="s">
        <v>1387</v>
      </c>
    </row>
    <row r="543" spans="1:2" x14ac:dyDescent="0.25">
      <c r="A543">
        <v>542</v>
      </c>
      <c r="B543" t="s">
        <v>1045</v>
      </c>
    </row>
    <row r="544" spans="1:2" x14ac:dyDescent="0.25">
      <c r="A544">
        <v>543</v>
      </c>
      <c r="B544" t="s">
        <v>1216</v>
      </c>
    </row>
    <row r="545" spans="1:2" x14ac:dyDescent="0.25">
      <c r="A545">
        <v>544</v>
      </c>
    </row>
    <row r="546" spans="1:2" x14ac:dyDescent="0.25">
      <c r="A546">
        <v>545</v>
      </c>
      <c r="B546" s="3" t="s">
        <v>1388</v>
      </c>
    </row>
    <row r="547" spans="1:2" x14ac:dyDescent="0.25">
      <c r="A547">
        <v>546</v>
      </c>
      <c r="B547" t="s">
        <v>1046</v>
      </c>
    </row>
    <row r="548" spans="1:2" x14ac:dyDescent="0.25">
      <c r="A548">
        <v>547</v>
      </c>
      <c r="B548" t="s">
        <v>1217</v>
      </c>
    </row>
    <row r="549" spans="1:2" x14ac:dyDescent="0.25">
      <c r="A549">
        <v>548</v>
      </c>
    </row>
    <row r="550" spans="1:2" x14ac:dyDescent="0.25">
      <c r="A550">
        <v>549</v>
      </c>
      <c r="B550" s="3" t="s">
        <v>1389</v>
      </c>
    </row>
    <row r="551" spans="1:2" x14ac:dyDescent="0.25">
      <c r="A551">
        <v>550</v>
      </c>
      <c r="B551" t="s">
        <v>1047</v>
      </c>
    </row>
    <row r="552" spans="1:2" x14ac:dyDescent="0.25">
      <c r="A552">
        <v>551</v>
      </c>
      <c r="B552" t="s">
        <v>1218</v>
      </c>
    </row>
    <row r="553" spans="1:2" x14ac:dyDescent="0.25">
      <c r="A553">
        <v>552</v>
      </c>
    </row>
    <row r="554" spans="1:2" x14ac:dyDescent="0.25">
      <c r="A554">
        <v>553</v>
      </c>
      <c r="B554" s="3" t="s">
        <v>1390</v>
      </c>
    </row>
    <row r="555" spans="1:2" x14ac:dyDescent="0.25">
      <c r="A555">
        <v>554</v>
      </c>
      <c r="B555" t="s">
        <v>1048</v>
      </c>
    </row>
    <row r="556" spans="1:2" x14ac:dyDescent="0.25">
      <c r="A556">
        <v>555</v>
      </c>
      <c r="B556" t="s">
        <v>1219</v>
      </c>
    </row>
    <row r="557" spans="1:2" x14ac:dyDescent="0.25">
      <c r="A557">
        <v>556</v>
      </c>
    </row>
    <row r="558" spans="1:2" x14ac:dyDescent="0.25">
      <c r="A558">
        <v>557</v>
      </c>
      <c r="B558" s="3" t="s">
        <v>1391</v>
      </c>
    </row>
    <row r="559" spans="1:2" x14ac:dyDescent="0.25">
      <c r="A559">
        <v>558</v>
      </c>
      <c r="B559" t="s">
        <v>1049</v>
      </c>
    </row>
    <row r="560" spans="1:2" x14ac:dyDescent="0.25">
      <c r="A560">
        <v>559</v>
      </c>
      <c r="B560" t="s">
        <v>1220</v>
      </c>
    </row>
    <row r="561" spans="1:2" x14ac:dyDescent="0.25">
      <c r="A561">
        <v>560</v>
      </c>
    </row>
    <row r="562" spans="1:2" x14ac:dyDescent="0.25">
      <c r="A562">
        <v>561</v>
      </c>
      <c r="B562" s="3" t="s">
        <v>1392</v>
      </c>
    </row>
    <row r="563" spans="1:2" x14ac:dyDescent="0.25">
      <c r="A563">
        <v>562</v>
      </c>
      <c r="B563" t="s">
        <v>1050</v>
      </c>
    </row>
    <row r="564" spans="1:2" x14ac:dyDescent="0.25">
      <c r="A564">
        <v>563</v>
      </c>
      <c r="B564" t="s">
        <v>1221</v>
      </c>
    </row>
    <row r="565" spans="1:2" x14ac:dyDescent="0.25">
      <c r="A565">
        <v>564</v>
      </c>
    </row>
    <row r="566" spans="1:2" x14ac:dyDescent="0.25">
      <c r="A566">
        <v>565</v>
      </c>
      <c r="B566" s="3" t="s">
        <v>1393</v>
      </c>
    </row>
    <row r="567" spans="1:2" x14ac:dyDescent="0.25">
      <c r="A567">
        <v>566</v>
      </c>
      <c r="B567" t="s">
        <v>1051</v>
      </c>
    </row>
    <row r="568" spans="1:2" x14ac:dyDescent="0.25">
      <c r="A568">
        <v>567</v>
      </c>
      <c r="B568" t="s">
        <v>1222</v>
      </c>
    </row>
    <row r="569" spans="1:2" x14ac:dyDescent="0.25">
      <c r="A569">
        <v>568</v>
      </c>
    </row>
    <row r="570" spans="1:2" x14ac:dyDescent="0.25">
      <c r="A570">
        <v>569</v>
      </c>
      <c r="B570" s="3" t="s">
        <v>1394</v>
      </c>
    </row>
    <row r="571" spans="1:2" x14ac:dyDescent="0.25">
      <c r="A571">
        <v>570</v>
      </c>
      <c r="B571" t="s">
        <v>1052</v>
      </c>
    </row>
    <row r="572" spans="1:2" x14ac:dyDescent="0.25">
      <c r="A572">
        <v>571</v>
      </c>
      <c r="B572" t="s">
        <v>1223</v>
      </c>
    </row>
    <row r="573" spans="1:2" x14ac:dyDescent="0.25">
      <c r="A573">
        <v>572</v>
      </c>
    </row>
    <row r="574" spans="1:2" x14ac:dyDescent="0.25">
      <c r="A574">
        <v>573</v>
      </c>
      <c r="B574" s="3" t="s">
        <v>1395</v>
      </c>
    </row>
    <row r="575" spans="1:2" x14ac:dyDescent="0.25">
      <c r="A575">
        <v>574</v>
      </c>
      <c r="B575" t="s">
        <v>1053</v>
      </c>
    </row>
    <row r="576" spans="1:2" x14ac:dyDescent="0.25">
      <c r="A576">
        <v>575</v>
      </c>
      <c r="B576" t="s">
        <v>1224</v>
      </c>
    </row>
    <row r="577" spans="1:2" x14ac:dyDescent="0.25">
      <c r="A577">
        <v>576</v>
      </c>
    </row>
    <row r="578" spans="1:2" x14ac:dyDescent="0.25">
      <c r="A578">
        <v>577</v>
      </c>
      <c r="B578" s="3" t="s">
        <v>1396</v>
      </c>
    </row>
    <row r="579" spans="1:2" x14ac:dyDescent="0.25">
      <c r="A579">
        <v>578</v>
      </c>
      <c r="B579" t="s">
        <v>1054</v>
      </c>
    </row>
    <row r="580" spans="1:2" x14ac:dyDescent="0.25">
      <c r="A580">
        <v>579</v>
      </c>
      <c r="B580" t="s">
        <v>1225</v>
      </c>
    </row>
    <row r="581" spans="1:2" x14ac:dyDescent="0.25">
      <c r="A581">
        <v>580</v>
      </c>
    </row>
    <row r="582" spans="1:2" x14ac:dyDescent="0.25">
      <c r="A582">
        <v>581</v>
      </c>
      <c r="B582" s="3" t="s">
        <v>1397</v>
      </c>
    </row>
    <row r="583" spans="1:2" x14ac:dyDescent="0.25">
      <c r="A583">
        <v>582</v>
      </c>
      <c r="B583" t="s">
        <v>1055</v>
      </c>
    </row>
    <row r="584" spans="1:2" x14ac:dyDescent="0.25">
      <c r="A584">
        <v>583</v>
      </c>
      <c r="B584" t="s">
        <v>1226</v>
      </c>
    </row>
    <row r="585" spans="1:2" x14ac:dyDescent="0.25">
      <c r="A585">
        <v>584</v>
      </c>
    </row>
    <row r="586" spans="1:2" x14ac:dyDescent="0.25">
      <c r="A586">
        <v>585</v>
      </c>
      <c r="B586" s="3" t="s">
        <v>1398</v>
      </c>
    </row>
    <row r="587" spans="1:2" x14ac:dyDescent="0.25">
      <c r="A587">
        <v>586</v>
      </c>
      <c r="B587" t="s">
        <v>1056</v>
      </c>
    </row>
    <row r="588" spans="1:2" x14ac:dyDescent="0.25">
      <c r="A588">
        <v>587</v>
      </c>
      <c r="B588" t="s">
        <v>1227</v>
      </c>
    </row>
    <row r="589" spans="1:2" x14ac:dyDescent="0.25">
      <c r="A589">
        <v>588</v>
      </c>
    </row>
    <row r="590" spans="1:2" x14ac:dyDescent="0.25">
      <c r="A590">
        <v>589</v>
      </c>
      <c r="B590" s="3" t="s">
        <v>1399</v>
      </c>
    </row>
    <row r="591" spans="1:2" x14ac:dyDescent="0.25">
      <c r="A591">
        <v>590</v>
      </c>
      <c r="B591" t="s">
        <v>1057</v>
      </c>
    </row>
    <row r="592" spans="1:2" x14ac:dyDescent="0.25">
      <c r="A592">
        <v>591</v>
      </c>
      <c r="B592" t="s">
        <v>1228</v>
      </c>
    </row>
    <row r="593" spans="1:2" x14ac:dyDescent="0.25">
      <c r="A593">
        <v>592</v>
      </c>
    </row>
    <row r="594" spans="1:2" x14ac:dyDescent="0.25">
      <c r="A594">
        <v>593</v>
      </c>
      <c r="B594" s="3" t="s">
        <v>1400</v>
      </c>
    </row>
    <row r="595" spans="1:2" x14ac:dyDescent="0.25">
      <c r="A595">
        <v>594</v>
      </c>
      <c r="B595" t="s">
        <v>1058</v>
      </c>
    </row>
    <row r="596" spans="1:2" x14ac:dyDescent="0.25">
      <c r="A596">
        <v>595</v>
      </c>
      <c r="B596" t="s">
        <v>1229</v>
      </c>
    </row>
    <row r="597" spans="1:2" x14ac:dyDescent="0.25">
      <c r="A597">
        <v>596</v>
      </c>
    </row>
    <row r="598" spans="1:2" x14ac:dyDescent="0.25">
      <c r="A598">
        <v>597</v>
      </c>
      <c r="B598" s="3" t="s">
        <v>1401</v>
      </c>
    </row>
    <row r="599" spans="1:2" x14ac:dyDescent="0.25">
      <c r="A599">
        <v>598</v>
      </c>
      <c r="B599" t="s">
        <v>1059</v>
      </c>
    </row>
    <row r="600" spans="1:2" x14ac:dyDescent="0.25">
      <c r="A600">
        <v>599</v>
      </c>
      <c r="B600" t="s">
        <v>1230</v>
      </c>
    </row>
    <row r="601" spans="1:2" x14ac:dyDescent="0.25">
      <c r="A601">
        <v>600</v>
      </c>
    </row>
    <row r="602" spans="1:2" x14ac:dyDescent="0.25">
      <c r="A602">
        <v>601</v>
      </c>
      <c r="B602" s="3" t="s">
        <v>1402</v>
      </c>
    </row>
    <row r="603" spans="1:2" x14ac:dyDescent="0.25">
      <c r="A603">
        <v>602</v>
      </c>
      <c r="B603" t="s">
        <v>1060</v>
      </c>
    </row>
    <row r="604" spans="1:2" x14ac:dyDescent="0.25">
      <c r="A604">
        <v>603</v>
      </c>
      <c r="B604" t="s">
        <v>1231</v>
      </c>
    </row>
    <row r="605" spans="1:2" x14ac:dyDescent="0.25">
      <c r="A605">
        <v>604</v>
      </c>
    </row>
    <row r="606" spans="1:2" x14ac:dyDescent="0.25">
      <c r="A606">
        <v>605</v>
      </c>
      <c r="B606" s="3" t="s">
        <v>1403</v>
      </c>
    </row>
    <row r="607" spans="1:2" x14ac:dyDescent="0.25">
      <c r="A607">
        <v>606</v>
      </c>
      <c r="B607" t="s">
        <v>1061</v>
      </c>
    </row>
    <row r="608" spans="1:2" x14ac:dyDescent="0.25">
      <c r="A608">
        <v>607</v>
      </c>
      <c r="B608" t="s">
        <v>1232</v>
      </c>
    </row>
    <row r="609" spans="1:2" x14ac:dyDescent="0.25">
      <c r="A609">
        <v>608</v>
      </c>
    </row>
    <row r="610" spans="1:2" x14ac:dyDescent="0.25">
      <c r="A610">
        <v>609</v>
      </c>
      <c r="B610" s="3" t="s">
        <v>1404</v>
      </c>
    </row>
    <row r="611" spans="1:2" x14ac:dyDescent="0.25">
      <c r="A611">
        <v>610</v>
      </c>
      <c r="B611" t="s">
        <v>1062</v>
      </c>
    </row>
    <row r="612" spans="1:2" x14ac:dyDescent="0.25">
      <c r="A612">
        <v>611</v>
      </c>
      <c r="B612" t="s">
        <v>1233</v>
      </c>
    </row>
    <row r="613" spans="1:2" x14ac:dyDescent="0.25">
      <c r="A613">
        <v>612</v>
      </c>
    </row>
    <row r="614" spans="1:2" x14ac:dyDescent="0.25">
      <c r="A614">
        <v>613</v>
      </c>
      <c r="B614" s="3" t="s">
        <v>1405</v>
      </c>
    </row>
    <row r="615" spans="1:2" x14ac:dyDescent="0.25">
      <c r="A615">
        <v>614</v>
      </c>
      <c r="B615" t="s">
        <v>1063</v>
      </c>
    </row>
    <row r="616" spans="1:2" x14ac:dyDescent="0.25">
      <c r="A616">
        <v>615</v>
      </c>
      <c r="B616" t="s">
        <v>1234</v>
      </c>
    </row>
    <row r="617" spans="1:2" x14ac:dyDescent="0.25">
      <c r="A617">
        <v>616</v>
      </c>
    </row>
    <row r="618" spans="1:2" x14ac:dyDescent="0.25">
      <c r="A618">
        <v>617</v>
      </c>
      <c r="B618" s="3" t="s">
        <v>1406</v>
      </c>
    </row>
    <row r="619" spans="1:2" x14ac:dyDescent="0.25">
      <c r="A619">
        <v>618</v>
      </c>
      <c r="B619" t="s">
        <v>1064</v>
      </c>
    </row>
    <row r="620" spans="1:2" x14ac:dyDescent="0.25">
      <c r="A620">
        <v>619</v>
      </c>
      <c r="B620" t="s">
        <v>1235</v>
      </c>
    </row>
    <row r="621" spans="1:2" x14ac:dyDescent="0.25">
      <c r="A621">
        <v>620</v>
      </c>
    </row>
    <row r="622" spans="1:2" x14ac:dyDescent="0.25">
      <c r="A622">
        <v>621</v>
      </c>
      <c r="B622" s="3" t="s">
        <v>1407</v>
      </c>
    </row>
    <row r="623" spans="1:2" x14ac:dyDescent="0.25">
      <c r="A623">
        <v>622</v>
      </c>
      <c r="B623" t="s">
        <v>1065</v>
      </c>
    </row>
    <row r="624" spans="1:2" x14ac:dyDescent="0.25">
      <c r="A624">
        <v>623</v>
      </c>
      <c r="B624" t="s">
        <v>1236</v>
      </c>
    </row>
    <row r="625" spans="1:2" x14ac:dyDescent="0.25">
      <c r="A625">
        <v>624</v>
      </c>
    </row>
    <row r="626" spans="1:2" x14ac:dyDescent="0.25">
      <c r="A626">
        <v>625</v>
      </c>
      <c r="B626" s="3" t="s">
        <v>1408</v>
      </c>
    </row>
    <row r="627" spans="1:2" x14ac:dyDescent="0.25">
      <c r="A627">
        <v>626</v>
      </c>
      <c r="B627" t="s">
        <v>1066</v>
      </c>
    </row>
    <row r="628" spans="1:2" x14ac:dyDescent="0.25">
      <c r="A628">
        <v>627</v>
      </c>
      <c r="B628" t="s">
        <v>1237</v>
      </c>
    </row>
    <row r="629" spans="1:2" x14ac:dyDescent="0.25">
      <c r="A629">
        <v>628</v>
      </c>
    </row>
    <row r="630" spans="1:2" x14ac:dyDescent="0.25">
      <c r="A630">
        <v>629</v>
      </c>
      <c r="B630" s="3" t="s">
        <v>1409</v>
      </c>
    </row>
    <row r="631" spans="1:2" x14ac:dyDescent="0.25">
      <c r="A631">
        <v>630</v>
      </c>
      <c r="B631" t="s">
        <v>1067</v>
      </c>
    </row>
    <row r="632" spans="1:2" x14ac:dyDescent="0.25">
      <c r="A632">
        <v>631</v>
      </c>
      <c r="B632" t="s">
        <v>1238</v>
      </c>
    </row>
    <row r="633" spans="1:2" x14ac:dyDescent="0.25">
      <c r="A633">
        <v>632</v>
      </c>
    </row>
    <row r="634" spans="1:2" x14ac:dyDescent="0.25">
      <c r="A634">
        <v>633</v>
      </c>
      <c r="B634" s="3" t="s">
        <v>1410</v>
      </c>
    </row>
    <row r="635" spans="1:2" x14ac:dyDescent="0.25">
      <c r="A635">
        <v>634</v>
      </c>
      <c r="B635" t="s">
        <v>1068</v>
      </c>
    </row>
    <row r="636" spans="1:2" x14ac:dyDescent="0.25">
      <c r="A636">
        <v>635</v>
      </c>
      <c r="B636" t="s">
        <v>1239</v>
      </c>
    </row>
    <row r="637" spans="1:2" x14ac:dyDescent="0.25">
      <c r="A637">
        <v>636</v>
      </c>
    </row>
    <row r="638" spans="1:2" x14ac:dyDescent="0.25">
      <c r="A638">
        <v>637</v>
      </c>
      <c r="B638" s="3" t="s">
        <v>1411</v>
      </c>
    </row>
    <row r="639" spans="1:2" x14ac:dyDescent="0.25">
      <c r="A639">
        <v>638</v>
      </c>
      <c r="B639" t="s">
        <v>1069</v>
      </c>
    </row>
    <row r="640" spans="1:2" x14ac:dyDescent="0.25">
      <c r="A640">
        <v>639</v>
      </c>
      <c r="B640" t="s">
        <v>1240</v>
      </c>
    </row>
    <row r="641" spans="1:2" x14ac:dyDescent="0.25">
      <c r="A641">
        <v>640</v>
      </c>
    </row>
    <row r="642" spans="1:2" x14ac:dyDescent="0.25">
      <c r="A642">
        <v>641</v>
      </c>
      <c r="B642" s="3" t="s">
        <v>1412</v>
      </c>
    </row>
    <row r="643" spans="1:2" x14ac:dyDescent="0.25">
      <c r="A643">
        <v>642</v>
      </c>
      <c r="B643" t="s">
        <v>1070</v>
      </c>
    </row>
    <row r="644" spans="1:2" x14ac:dyDescent="0.25">
      <c r="A644">
        <v>643</v>
      </c>
      <c r="B644" t="s">
        <v>1241</v>
      </c>
    </row>
    <row r="645" spans="1:2" x14ac:dyDescent="0.25">
      <c r="A645">
        <v>644</v>
      </c>
    </row>
    <row r="646" spans="1:2" x14ac:dyDescent="0.25">
      <c r="A646">
        <v>645</v>
      </c>
      <c r="B646" s="3" t="s">
        <v>1413</v>
      </c>
    </row>
    <row r="647" spans="1:2" x14ac:dyDescent="0.25">
      <c r="A647">
        <v>646</v>
      </c>
      <c r="B647" t="s">
        <v>1071</v>
      </c>
    </row>
    <row r="648" spans="1:2" x14ac:dyDescent="0.25">
      <c r="A648">
        <v>647</v>
      </c>
      <c r="B648" t="s">
        <v>1242</v>
      </c>
    </row>
    <row r="649" spans="1:2" x14ac:dyDescent="0.25">
      <c r="A649">
        <v>648</v>
      </c>
    </row>
    <row r="650" spans="1:2" x14ac:dyDescent="0.25">
      <c r="A650">
        <v>649</v>
      </c>
      <c r="B650" s="3" t="s">
        <v>1414</v>
      </c>
    </row>
    <row r="651" spans="1:2" x14ac:dyDescent="0.25">
      <c r="A651">
        <v>650</v>
      </c>
      <c r="B651" t="s">
        <v>1072</v>
      </c>
    </row>
    <row r="652" spans="1:2" x14ac:dyDescent="0.25">
      <c r="A652">
        <v>651</v>
      </c>
      <c r="B652" t="s">
        <v>1243</v>
      </c>
    </row>
    <row r="653" spans="1:2" x14ac:dyDescent="0.25">
      <c r="A653">
        <v>652</v>
      </c>
    </row>
    <row r="654" spans="1:2" x14ac:dyDescent="0.25">
      <c r="A654">
        <v>653</v>
      </c>
      <c r="B654" s="3" t="s">
        <v>1415</v>
      </c>
    </row>
    <row r="655" spans="1:2" x14ac:dyDescent="0.25">
      <c r="A655">
        <v>654</v>
      </c>
      <c r="B655" t="s">
        <v>1073</v>
      </c>
    </row>
    <row r="656" spans="1:2" x14ac:dyDescent="0.25">
      <c r="A656">
        <v>655</v>
      </c>
      <c r="B656" t="s">
        <v>1244</v>
      </c>
    </row>
    <row r="657" spans="1:2" x14ac:dyDescent="0.25">
      <c r="A657">
        <v>656</v>
      </c>
    </row>
    <row r="658" spans="1:2" x14ac:dyDescent="0.25">
      <c r="A658">
        <v>657</v>
      </c>
      <c r="B658" s="3" t="s">
        <v>1416</v>
      </c>
    </row>
    <row r="659" spans="1:2" x14ac:dyDescent="0.25">
      <c r="A659">
        <v>658</v>
      </c>
      <c r="B659" t="s">
        <v>1074</v>
      </c>
    </row>
    <row r="660" spans="1:2" x14ac:dyDescent="0.25">
      <c r="A660">
        <v>659</v>
      </c>
      <c r="B660" t="s">
        <v>1245</v>
      </c>
    </row>
    <row r="661" spans="1:2" x14ac:dyDescent="0.25">
      <c r="A661">
        <v>660</v>
      </c>
    </row>
    <row r="662" spans="1:2" x14ac:dyDescent="0.25">
      <c r="A662">
        <v>661</v>
      </c>
      <c r="B662" s="3" t="s">
        <v>1417</v>
      </c>
    </row>
    <row r="663" spans="1:2" x14ac:dyDescent="0.25">
      <c r="A663">
        <v>662</v>
      </c>
      <c r="B663" t="s">
        <v>1075</v>
      </c>
    </row>
    <row r="664" spans="1:2" x14ac:dyDescent="0.25">
      <c r="A664">
        <v>663</v>
      </c>
      <c r="B664" t="s">
        <v>1246</v>
      </c>
    </row>
    <row r="665" spans="1:2" x14ac:dyDescent="0.25">
      <c r="A665">
        <v>664</v>
      </c>
    </row>
    <row r="666" spans="1:2" x14ac:dyDescent="0.25">
      <c r="A666">
        <v>665</v>
      </c>
      <c r="B666" s="3" t="s">
        <v>1418</v>
      </c>
    </row>
    <row r="667" spans="1:2" x14ac:dyDescent="0.25">
      <c r="A667">
        <v>666</v>
      </c>
      <c r="B667" t="s">
        <v>1076</v>
      </c>
    </row>
    <row r="668" spans="1:2" x14ac:dyDescent="0.25">
      <c r="A668">
        <v>667</v>
      </c>
      <c r="B668" t="s">
        <v>1247</v>
      </c>
    </row>
    <row r="669" spans="1:2" x14ac:dyDescent="0.25">
      <c r="A669">
        <v>668</v>
      </c>
    </row>
    <row r="670" spans="1:2" x14ac:dyDescent="0.25">
      <c r="A670">
        <v>669</v>
      </c>
      <c r="B670" s="3" t="s">
        <v>1419</v>
      </c>
    </row>
    <row r="671" spans="1:2" x14ac:dyDescent="0.25">
      <c r="A671">
        <v>670</v>
      </c>
      <c r="B671" t="s">
        <v>1077</v>
      </c>
    </row>
    <row r="672" spans="1:2" x14ac:dyDescent="0.25">
      <c r="A672">
        <v>671</v>
      </c>
      <c r="B672" t="s">
        <v>1248</v>
      </c>
    </row>
    <row r="673" spans="1:2" x14ac:dyDescent="0.25">
      <c r="A673">
        <v>672</v>
      </c>
    </row>
    <row r="674" spans="1:2" x14ac:dyDescent="0.25">
      <c r="A674">
        <v>673</v>
      </c>
      <c r="B674" s="3" t="s">
        <v>1420</v>
      </c>
    </row>
    <row r="675" spans="1:2" x14ac:dyDescent="0.25">
      <c r="A675">
        <v>674</v>
      </c>
      <c r="B675" t="s">
        <v>1078</v>
      </c>
    </row>
    <row r="676" spans="1:2" x14ac:dyDescent="0.25">
      <c r="A676">
        <v>675</v>
      </c>
      <c r="B676" t="s">
        <v>1249</v>
      </c>
    </row>
    <row r="677" spans="1:2" x14ac:dyDescent="0.25">
      <c r="A677">
        <v>676</v>
      </c>
    </row>
    <row r="678" spans="1:2" x14ac:dyDescent="0.25">
      <c r="A678">
        <v>677</v>
      </c>
      <c r="B678" s="3" t="s">
        <v>1421</v>
      </c>
    </row>
    <row r="679" spans="1:2" x14ac:dyDescent="0.25">
      <c r="A679">
        <v>678</v>
      </c>
      <c r="B679" t="s">
        <v>1079</v>
      </c>
    </row>
    <row r="680" spans="1:2" x14ac:dyDescent="0.25">
      <c r="A680">
        <v>679</v>
      </c>
      <c r="B680" t="s">
        <v>1250</v>
      </c>
    </row>
    <row r="681" spans="1:2" x14ac:dyDescent="0.25">
      <c r="A681">
        <v>680</v>
      </c>
    </row>
    <row r="682" spans="1:2" x14ac:dyDescent="0.25">
      <c r="A682">
        <v>681</v>
      </c>
      <c r="B682" s="3" t="s">
        <v>1422</v>
      </c>
    </row>
    <row r="683" spans="1:2" x14ac:dyDescent="0.25">
      <c r="A683">
        <v>682</v>
      </c>
      <c r="B683" t="s">
        <v>1080</v>
      </c>
    </row>
    <row r="684" spans="1:2" x14ac:dyDescent="0.25">
      <c r="A684">
        <v>683</v>
      </c>
      <c r="B684" t="s">
        <v>1251</v>
      </c>
    </row>
    <row r="685" spans="1:2" x14ac:dyDescent="0.25">
      <c r="A685">
        <v>684</v>
      </c>
    </row>
  </sheetData>
  <autoFilter ref="A1:B685">
    <sortState ref="A2:B685">
      <sortCondition ref="A1:A68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Variable Library</vt:lpstr>
      <vt:lpstr>Index</vt:lpstr>
      <vt:lpstr>Python Commands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 Conner</dc:creator>
  <cp:lastModifiedBy>Shane Conner</cp:lastModifiedBy>
  <dcterms:created xsi:type="dcterms:W3CDTF">2017-04-14T19:44:15Z</dcterms:created>
  <dcterms:modified xsi:type="dcterms:W3CDTF">2017-04-15T07:13:44Z</dcterms:modified>
</cp:coreProperties>
</file>