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eeler/projects/TEACHING/Nuclear_Fuel_Performance/NE533_Spring2022/"/>
    </mc:Choice>
  </mc:AlternateContent>
  <xr:revisionPtr revIDLastSave="0" documentId="13_ncr:1_{3CFDA0A0-723D-094A-9997-3E1AA17D1EFF}" xr6:coauthVersionLast="47" xr6:coauthVersionMax="47" xr10:uidLastSave="{00000000-0000-0000-0000-000000000000}"/>
  <bookViews>
    <workbookView xWindow="5520" yWindow="4320" windowWidth="27640" windowHeight="16940" xr2:uid="{114B66FC-D05D-1747-9E35-A6C9832FE6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0" i="1" l="1"/>
  <c r="D33" i="1" s="1"/>
  <c r="G30" i="1"/>
  <c r="C33" i="1"/>
  <c r="D28" i="1"/>
  <c r="G17" i="1"/>
  <c r="G28" i="1"/>
  <c r="Q22" i="1"/>
  <c r="P22" i="1"/>
  <c r="O22" i="1"/>
  <c r="N22" i="1"/>
  <c r="Q14" i="1"/>
  <c r="P14" i="1"/>
  <c r="O14" i="1"/>
  <c r="N14" i="1"/>
  <c r="Q10" i="1"/>
  <c r="P10" i="1"/>
  <c r="O10" i="1"/>
  <c r="N10" i="1"/>
  <c r="Q18" i="1"/>
  <c r="P18" i="1"/>
  <c r="O18" i="1"/>
  <c r="N18" i="1"/>
  <c r="C20" i="1"/>
  <c r="M28" i="1"/>
  <c r="M24" i="1"/>
  <c r="M20" i="1"/>
  <c r="M17" i="1"/>
  <c r="M13" i="1"/>
  <c r="M9" i="1"/>
  <c r="F9" i="1"/>
  <c r="Q6" i="1"/>
  <c r="P6" i="1"/>
  <c r="G13" i="1"/>
  <c r="C28" i="1"/>
  <c r="O6" i="1"/>
  <c r="N6" i="1"/>
  <c r="D13" i="1"/>
  <c r="M35" i="1" l="1"/>
  <c r="E13" i="1"/>
  <c r="F13" i="1"/>
  <c r="H13" i="1"/>
  <c r="I13" i="1"/>
  <c r="J13" i="1"/>
  <c r="K13" i="1"/>
  <c r="L13" i="1"/>
  <c r="C13" i="1"/>
  <c r="D9" i="1" l="1"/>
  <c r="D30" i="1" s="1"/>
  <c r="K9" i="1" l="1"/>
  <c r="L9" i="1"/>
  <c r="F24" i="1" l="1"/>
  <c r="G24" i="1"/>
  <c r="H24" i="1"/>
  <c r="I24" i="1"/>
  <c r="J24" i="1"/>
  <c r="K24" i="1"/>
  <c r="F20" i="1"/>
  <c r="G20" i="1"/>
  <c r="H20" i="1"/>
  <c r="I20" i="1"/>
  <c r="J20" i="1"/>
  <c r="K20" i="1"/>
  <c r="K30" i="1" s="1"/>
  <c r="E9" i="1"/>
  <c r="G9" i="1"/>
  <c r="H9" i="1"/>
  <c r="I9" i="1"/>
  <c r="J9" i="1"/>
  <c r="C9" i="1"/>
  <c r="C30" i="1" s="1"/>
  <c r="F17" i="1"/>
  <c r="H17" i="1"/>
  <c r="I17" i="1"/>
  <c r="J17" i="1"/>
  <c r="K17" i="1"/>
  <c r="G32" i="1" l="1"/>
  <c r="G33" i="1" s="1"/>
  <c r="F30" i="1"/>
  <c r="F32" i="1" s="1"/>
  <c r="K32" i="1"/>
  <c r="J30" i="1"/>
  <c r="J32" i="1" s="1"/>
  <c r="H30" i="1"/>
  <c r="H32" i="1" s="1"/>
  <c r="I30" i="1"/>
  <c r="I32" i="1" s="1"/>
  <c r="C24" i="1"/>
  <c r="L24" i="1" l="1"/>
  <c r="E24" i="1"/>
  <c r="D24" i="1"/>
  <c r="L17" i="1"/>
  <c r="E17" i="1"/>
  <c r="D17" i="1"/>
  <c r="C17" i="1"/>
  <c r="C32" i="1" s="1"/>
  <c r="L20" i="1"/>
  <c r="E20" i="1"/>
  <c r="D20" i="1"/>
  <c r="L30" i="1" l="1"/>
  <c r="L35" i="1"/>
  <c r="D32" i="1"/>
  <c r="E30" i="1"/>
  <c r="E32" i="1" s="1"/>
  <c r="E33" i="1" s="1"/>
  <c r="I33" i="1" l="1"/>
  <c r="H33" i="1"/>
  <c r="J33" i="1"/>
  <c r="K33" i="1"/>
  <c r="F33" i="1"/>
</calcChain>
</file>

<file path=xl/sharedStrings.xml><?xml version="1.0" encoding="utf-8"?>
<sst xmlns="http://schemas.openxmlformats.org/spreadsheetml/2006/main" count="67" uniqueCount="57">
  <si>
    <t>Weight</t>
  </si>
  <si>
    <t>possible</t>
  </si>
  <si>
    <t>Exam1</t>
  </si>
  <si>
    <t>Exam2</t>
  </si>
  <si>
    <t>Exam3</t>
  </si>
  <si>
    <t>Project 1</t>
  </si>
  <si>
    <t>sum</t>
  </si>
  <si>
    <t>Current Grade</t>
  </si>
  <si>
    <t>A+</t>
  </si>
  <si>
    <t>98-100</t>
  </si>
  <si>
    <t>A</t>
  </si>
  <si>
    <t>93-97</t>
  </si>
  <si>
    <t>A-</t>
  </si>
  <si>
    <t>90-92</t>
  </si>
  <si>
    <t>B+</t>
  </si>
  <si>
    <t>87-89</t>
  </si>
  <si>
    <t>B</t>
  </si>
  <si>
    <t>83-87</t>
  </si>
  <si>
    <t>B-</t>
  </si>
  <si>
    <t>80-82</t>
  </si>
  <si>
    <t>C+</t>
  </si>
  <si>
    <t>77-79</t>
  </si>
  <si>
    <t>C</t>
  </si>
  <si>
    <t>73-76</t>
  </si>
  <si>
    <t>C-</t>
  </si>
  <si>
    <t>70-72</t>
  </si>
  <si>
    <t>D+</t>
  </si>
  <si>
    <t>67-69</t>
  </si>
  <si>
    <t>D</t>
  </si>
  <si>
    <t>63-66</t>
  </si>
  <si>
    <t>D-</t>
  </si>
  <si>
    <t>60-62</t>
  </si>
  <si>
    <t>F</t>
  </si>
  <si>
    <t>Letter Grade</t>
  </si>
  <si>
    <t>Precent Grade</t>
  </si>
  <si>
    <t>&lt;60</t>
  </si>
  <si>
    <t>Average</t>
  </si>
  <si>
    <t>Final Project</t>
  </si>
  <si>
    <t>Stdev</t>
  </si>
  <si>
    <t>Curve</t>
  </si>
  <si>
    <t>NE 533 Grading</t>
  </si>
  <si>
    <t>Hamdy</t>
  </si>
  <si>
    <t>Jess</t>
  </si>
  <si>
    <t>Mahmoud</t>
  </si>
  <si>
    <t>Shehab</t>
  </si>
  <si>
    <t>Rubyea</t>
  </si>
  <si>
    <t>Daniel</t>
  </si>
  <si>
    <t>Bobby</t>
  </si>
  <si>
    <t>Patrick</t>
  </si>
  <si>
    <t>Osazuwa</t>
  </si>
  <si>
    <t>Campus</t>
  </si>
  <si>
    <t>Distance</t>
  </si>
  <si>
    <t>Project 2</t>
  </si>
  <si>
    <t>plus optional</t>
  </si>
  <si>
    <t>plus opt</t>
  </si>
  <si>
    <t>curve</t>
  </si>
  <si>
    <t>sum+curve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</si>
</sst>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32B97-D432-2040-AA85-829DA4457FB6}">
  <dimension ref="B2:T35"/>
  <sheetViews>
    <sheetView tabSelected="1" workbookViewId="0">
      <selection activeCell="K19" sqref="K19"/>
    </sheetView>
  </sheetViews>
  <sheetFormatPr baseColWidth="10" defaultRowHeight="16" x14ac:dyDescent="0.2"/>
  <cols>
    <col min="2" max="2" width="15.33203125" customWidth="1"/>
    <col min="10" max="10" width="12.33203125" customWidth="1"/>
    <col min="12" max="13" width="15.5" customWidth="1"/>
    <col min="20" max="20" width="16.83203125" customWidth="1"/>
  </cols>
  <sheetData>
    <row r="2" spans="2:20" x14ac:dyDescent="0.2">
      <c r="B2" t="s">
        <v>40</v>
      </c>
    </row>
    <row r="3" spans="2:20" x14ac:dyDescent="0.2">
      <c r="C3" t="s">
        <v>54</v>
      </c>
      <c r="D3" t="s">
        <v>54</v>
      </c>
      <c r="G3" t="s">
        <v>54</v>
      </c>
    </row>
    <row r="5" spans="2:20" x14ac:dyDescent="0.2">
      <c r="C5" t="s">
        <v>41</v>
      </c>
      <c r="D5" t="s">
        <v>42</v>
      </c>
      <c r="E5" t="s">
        <v>43</v>
      </c>
      <c r="F5" t="s">
        <v>44</v>
      </c>
      <c r="G5" t="s">
        <v>45</v>
      </c>
      <c r="H5" t="s">
        <v>46</v>
      </c>
      <c r="I5" t="s">
        <v>47</v>
      </c>
      <c r="J5" t="s">
        <v>48</v>
      </c>
      <c r="K5" t="s">
        <v>49</v>
      </c>
      <c r="L5" t="s">
        <v>1</v>
      </c>
      <c r="M5" t="s">
        <v>53</v>
      </c>
      <c r="N5" t="s">
        <v>36</v>
      </c>
      <c r="O5" t="s">
        <v>38</v>
      </c>
      <c r="P5" t="s">
        <v>50</v>
      </c>
      <c r="Q5" t="s">
        <v>51</v>
      </c>
      <c r="S5" s="2" t="s">
        <v>33</v>
      </c>
      <c r="T5" t="s">
        <v>34</v>
      </c>
    </row>
    <row r="6" spans="2:20" x14ac:dyDescent="0.2">
      <c r="B6" t="s">
        <v>2</v>
      </c>
      <c r="C6">
        <v>85</v>
      </c>
      <c r="D6">
        <v>79</v>
      </c>
      <c r="E6">
        <v>95</v>
      </c>
      <c r="F6">
        <v>98</v>
      </c>
      <c r="G6">
        <v>44</v>
      </c>
      <c r="H6">
        <v>83</v>
      </c>
      <c r="I6">
        <v>50</v>
      </c>
      <c r="J6">
        <v>83</v>
      </c>
      <c r="K6">
        <v>69</v>
      </c>
      <c r="L6">
        <v>100</v>
      </c>
      <c r="M6">
        <v>100</v>
      </c>
      <c r="N6" s="3">
        <f>AVERAGE(C6:K6)</f>
        <v>76.222222222222229</v>
      </c>
      <c r="O6" s="3">
        <f>STDEV(C6:K6)</f>
        <v>18.646566559140165</v>
      </c>
      <c r="P6" s="3">
        <f>AVERAGE(C6:G6)</f>
        <v>80.2</v>
      </c>
      <c r="Q6" s="3">
        <f>AVERAGE(H6:K6)</f>
        <v>71.25</v>
      </c>
      <c r="S6" s="2" t="s">
        <v>8</v>
      </c>
      <c r="T6" t="s">
        <v>9</v>
      </c>
    </row>
    <row r="7" spans="2:20" x14ac:dyDescent="0.2">
      <c r="B7" t="s">
        <v>0</v>
      </c>
      <c r="C7">
        <v>0.18</v>
      </c>
      <c r="D7">
        <v>0.18</v>
      </c>
      <c r="E7">
        <v>0.2</v>
      </c>
      <c r="F7">
        <v>0.2</v>
      </c>
      <c r="G7">
        <v>0.18</v>
      </c>
      <c r="H7">
        <v>0.2</v>
      </c>
      <c r="I7">
        <v>0.2</v>
      </c>
      <c r="J7">
        <v>0.2</v>
      </c>
      <c r="K7">
        <v>0.2</v>
      </c>
      <c r="L7">
        <v>0.2</v>
      </c>
      <c r="M7">
        <v>0.18</v>
      </c>
      <c r="S7" s="2" t="s">
        <v>10</v>
      </c>
      <c r="T7" t="s">
        <v>11</v>
      </c>
    </row>
    <row r="8" spans="2:20" x14ac:dyDescent="0.2">
      <c r="B8" t="s">
        <v>39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  <c r="J8">
        <v>5</v>
      </c>
      <c r="K8">
        <v>5</v>
      </c>
      <c r="S8" s="2" t="s">
        <v>12</v>
      </c>
      <c r="T8" t="s">
        <v>13</v>
      </c>
    </row>
    <row r="9" spans="2:20" x14ac:dyDescent="0.2">
      <c r="C9">
        <f>(C6+C8)*C7</f>
        <v>16.2</v>
      </c>
      <c r="D9">
        <f>(D6+D8)*D7</f>
        <v>15.12</v>
      </c>
      <c r="E9">
        <f t="shared" ref="E9:J9" si="0">(E6+E8)*E7</f>
        <v>20</v>
      </c>
      <c r="F9">
        <f>(F6+F8)*F7</f>
        <v>20.6</v>
      </c>
      <c r="G9">
        <f t="shared" si="0"/>
        <v>8.82</v>
      </c>
      <c r="H9">
        <f t="shared" si="0"/>
        <v>17.600000000000001</v>
      </c>
      <c r="I9">
        <f t="shared" si="0"/>
        <v>11</v>
      </c>
      <c r="J9">
        <f t="shared" si="0"/>
        <v>17.600000000000001</v>
      </c>
      <c r="K9">
        <f>(K6+K8)*K7</f>
        <v>14.8</v>
      </c>
      <c r="L9">
        <f>L6*L7</f>
        <v>20</v>
      </c>
      <c r="M9">
        <f>M6*M7</f>
        <v>18</v>
      </c>
      <c r="P9" s="5"/>
      <c r="Q9" s="5"/>
      <c r="S9" s="2" t="s">
        <v>14</v>
      </c>
      <c r="T9" t="s">
        <v>15</v>
      </c>
    </row>
    <row r="10" spans="2:20" x14ac:dyDescent="0.2">
      <c r="B10" t="s">
        <v>3</v>
      </c>
      <c r="C10">
        <v>88</v>
      </c>
      <c r="D10">
        <v>86</v>
      </c>
      <c r="E10">
        <v>101</v>
      </c>
      <c r="F10">
        <v>97</v>
      </c>
      <c r="G10">
        <v>88</v>
      </c>
      <c r="H10">
        <v>91</v>
      </c>
      <c r="I10">
        <v>90</v>
      </c>
      <c r="J10">
        <v>93</v>
      </c>
      <c r="K10">
        <v>79</v>
      </c>
      <c r="L10">
        <v>100</v>
      </c>
      <c r="M10">
        <v>100</v>
      </c>
      <c r="N10" s="3">
        <f>AVERAGE(C10:K10)</f>
        <v>90.333333333333329</v>
      </c>
      <c r="O10" s="3">
        <f>STDEV(C10:K10)</f>
        <v>6.3639610306789285</v>
      </c>
      <c r="P10" s="3">
        <f>AVERAGE(C10:G10)</f>
        <v>92</v>
      </c>
      <c r="Q10" s="3">
        <f>AVERAGE(H10:K10)</f>
        <v>88.25</v>
      </c>
      <c r="S10" s="2" t="s">
        <v>16</v>
      </c>
      <c r="T10" t="s">
        <v>17</v>
      </c>
    </row>
    <row r="11" spans="2:20" x14ac:dyDescent="0.2">
      <c r="B11" t="s">
        <v>0</v>
      </c>
      <c r="C11">
        <v>0.18</v>
      </c>
      <c r="D11">
        <v>0.18</v>
      </c>
      <c r="E11">
        <v>0.2</v>
      </c>
      <c r="F11">
        <v>0.2</v>
      </c>
      <c r="G11">
        <v>0.18</v>
      </c>
      <c r="H11">
        <v>0.2</v>
      </c>
      <c r="I11">
        <v>0.2</v>
      </c>
      <c r="J11">
        <v>0.2</v>
      </c>
      <c r="K11">
        <v>0.2</v>
      </c>
      <c r="L11">
        <v>0.2</v>
      </c>
      <c r="M11">
        <v>0.18</v>
      </c>
      <c r="P11" s="5"/>
      <c r="Q11" s="5"/>
      <c r="S11" s="2" t="s">
        <v>18</v>
      </c>
      <c r="T11" t="s">
        <v>19</v>
      </c>
    </row>
    <row r="12" spans="2:20" x14ac:dyDescent="0.2">
      <c r="B12" t="s">
        <v>39</v>
      </c>
      <c r="C12">
        <v>5</v>
      </c>
      <c r="D12">
        <v>5</v>
      </c>
      <c r="E12">
        <v>5</v>
      </c>
      <c r="F12">
        <v>5</v>
      </c>
      <c r="G12">
        <v>5</v>
      </c>
      <c r="H12">
        <v>5</v>
      </c>
      <c r="I12">
        <v>5</v>
      </c>
      <c r="J12">
        <v>5</v>
      </c>
      <c r="K12">
        <v>5</v>
      </c>
      <c r="P12" s="5"/>
      <c r="Q12" s="5"/>
      <c r="S12" s="2" t="s">
        <v>20</v>
      </c>
      <c r="T12" t="s">
        <v>21</v>
      </c>
    </row>
    <row r="13" spans="2:20" x14ac:dyDescent="0.2">
      <c r="C13">
        <f>(C10+C12)*C11</f>
        <v>16.739999999999998</v>
      </c>
      <c r="D13">
        <f>(D10+D12)*D11</f>
        <v>16.38</v>
      </c>
      <c r="E13">
        <f t="shared" ref="E13:L13" si="1">(E10+E12)*E11</f>
        <v>21.200000000000003</v>
      </c>
      <c r="F13">
        <f t="shared" si="1"/>
        <v>20.400000000000002</v>
      </c>
      <c r="G13">
        <f>(G10+G12)*G11</f>
        <v>16.739999999999998</v>
      </c>
      <c r="H13">
        <f t="shared" si="1"/>
        <v>19.200000000000003</v>
      </c>
      <c r="I13">
        <f t="shared" si="1"/>
        <v>19</v>
      </c>
      <c r="J13">
        <f t="shared" si="1"/>
        <v>19.600000000000001</v>
      </c>
      <c r="K13">
        <f t="shared" si="1"/>
        <v>16.8</v>
      </c>
      <c r="L13">
        <f t="shared" si="1"/>
        <v>20</v>
      </c>
      <c r="M13">
        <f t="shared" ref="M13" si="2">(M10+M12)*M11</f>
        <v>18</v>
      </c>
      <c r="P13" s="5"/>
      <c r="Q13" s="5"/>
      <c r="S13" s="2" t="s">
        <v>22</v>
      </c>
      <c r="T13" t="s">
        <v>23</v>
      </c>
    </row>
    <row r="14" spans="2:20" x14ac:dyDescent="0.2">
      <c r="B14" t="s">
        <v>4</v>
      </c>
      <c r="L14">
        <v>100</v>
      </c>
      <c r="M14">
        <v>100</v>
      </c>
      <c r="N14" s="3" t="e">
        <f>AVERAGE(C14:K14)</f>
        <v>#DIV/0!</v>
      </c>
      <c r="O14" s="3" t="e">
        <f>STDEV(C14:K14)</f>
        <v>#DIV/0!</v>
      </c>
      <c r="P14" s="3" t="e">
        <f>AVERAGE(C14:G14)</f>
        <v>#DIV/0!</v>
      </c>
      <c r="Q14" s="3" t="e">
        <f>AVERAGE(H14:K14)</f>
        <v>#DIV/0!</v>
      </c>
      <c r="S14" s="2" t="s">
        <v>24</v>
      </c>
      <c r="T14" t="s">
        <v>25</v>
      </c>
    </row>
    <row r="15" spans="2:20" x14ac:dyDescent="0.2">
      <c r="B15" t="s">
        <v>0</v>
      </c>
      <c r="C15">
        <v>0.18</v>
      </c>
      <c r="D15">
        <v>0.18</v>
      </c>
      <c r="E15">
        <v>0.2</v>
      </c>
      <c r="F15">
        <v>0.2</v>
      </c>
      <c r="G15">
        <v>0.18</v>
      </c>
      <c r="H15">
        <v>0.2</v>
      </c>
      <c r="I15">
        <v>0.2</v>
      </c>
      <c r="J15">
        <v>0.2</v>
      </c>
      <c r="K15">
        <v>0.2</v>
      </c>
      <c r="L15">
        <v>0.2</v>
      </c>
      <c r="M15">
        <v>0.18</v>
      </c>
      <c r="P15" s="5"/>
      <c r="Q15" s="5"/>
      <c r="S15" s="2" t="s">
        <v>26</v>
      </c>
      <c r="T15" t="s">
        <v>27</v>
      </c>
    </row>
    <row r="16" spans="2:20" x14ac:dyDescent="0.2">
      <c r="B16" t="s">
        <v>39</v>
      </c>
      <c r="C16">
        <v>5</v>
      </c>
      <c r="D16">
        <v>5</v>
      </c>
      <c r="E16">
        <v>5</v>
      </c>
      <c r="F16">
        <v>5</v>
      </c>
      <c r="G16">
        <v>5</v>
      </c>
      <c r="H16">
        <v>5</v>
      </c>
      <c r="I16">
        <v>5</v>
      </c>
      <c r="J16">
        <v>5</v>
      </c>
      <c r="K16">
        <v>5</v>
      </c>
      <c r="P16" s="5"/>
      <c r="Q16" s="5"/>
      <c r="S16" s="2" t="s">
        <v>28</v>
      </c>
      <c r="T16" t="s">
        <v>29</v>
      </c>
    </row>
    <row r="17" spans="2:20" x14ac:dyDescent="0.2">
      <c r="C17">
        <f>C14*C15</f>
        <v>0</v>
      </c>
      <c r="D17">
        <f>D14*D15</f>
        <v>0</v>
      </c>
      <c r="E17">
        <f>E14*E15</f>
        <v>0</v>
      </c>
      <c r="F17">
        <f>F14*F15</f>
        <v>0</v>
      </c>
      <c r="G17">
        <f>(G14+G16)*G15</f>
        <v>0.89999999999999991</v>
      </c>
      <c r="H17">
        <f t="shared" ref="H17:M17" si="3">H14*H15</f>
        <v>0</v>
      </c>
      <c r="I17">
        <f t="shared" si="3"/>
        <v>0</v>
      </c>
      <c r="J17">
        <f t="shared" si="3"/>
        <v>0</v>
      </c>
      <c r="K17">
        <f t="shared" si="3"/>
        <v>0</v>
      </c>
      <c r="L17">
        <f t="shared" si="3"/>
        <v>20</v>
      </c>
      <c r="M17">
        <f t="shared" si="3"/>
        <v>18</v>
      </c>
      <c r="P17" s="5"/>
      <c r="Q17" s="5"/>
      <c r="S17" s="2" t="s">
        <v>30</v>
      </c>
      <c r="T17" t="s">
        <v>31</v>
      </c>
    </row>
    <row r="18" spans="2:20" x14ac:dyDescent="0.2">
      <c r="B18" t="s">
        <v>5</v>
      </c>
      <c r="C18" s="4">
        <v>98</v>
      </c>
      <c r="D18" s="4">
        <v>92</v>
      </c>
      <c r="E18" s="4">
        <v>98</v>
      </c>
      <c r="F18" s="4">
        <v>99</v>
      </c>
      <c r="G18" s="4">
        <v>90</v>
      </c>
      <c r="H18" s="4">
        <v>97</v>
      </c>
      <c r="I18" s="4">
        <v>94</v>
      </c>
      <c r="J18" s="4">
        <v>95</v>
      </c>
      <c r="K18" s="4">
        <v>93</v>
      </c>
      <c r="L18">
        <v>100</v>
      </c>
      <c r="M18">
        <v>100</v>
      </c>
      <c r="N18" s="3">
        <f>AVERAGE(C18:K18)</f>
        <v>95.111111111111114</v>
      </c>
      <c r="O18" s="3">
        <f>STDEV(C18:K18)</f>
        <v>3.1001792062897122</v>
      </c>
      <c r="P18" s="3">
        <f>AVERAGE(C18:G18)</f>
        <v>95.4</v>
      </c>
      <c r="Q18" s="3">
        <f>AVERAGE(H18:K18)</f>
        <v>94.75</v>
      </c>
      <c r="S18" s="2" t="s">
        <v>32</v>
      </c>
      <c r="T18" t="s">
        <v>35</v>
      </c>
    </row>
    <row r="19" spans="2:20" x14ac:dyDescent="0.2">
      <c r="B19" t="s">
        <v>0</v>
      </c>
      <c r="C19">
        <v>0.13</v>
      </c>
      <c r="D19">
        <v>0.15</v>
      </c>
      <c r="E19">
        <v>0.15</v>
      </c>
      <c r="F19">
        <v>0.15</v>
      </c>
      <c r="G19">
        <v>0.13</v>
      </c>
      <c r="H19">
        <v>0.15</v>
      </c>
      <c r="I19">
        <v>0.15</v>
      </c>
      <c r="J19">
        <v>0.15</v>
      </c>
      <c r="K19">
        <v>0.15</v>
      </c>
      <c r="L19">
        <v>0.15</v>
      </c>
      <c r="M19">
        <v>0.13</v>
      </c>
      <c r="P19" s="5"/>
      <c r="Q19" s="5"/>
    </row>
    <row r="20" spans="2:20" x14ac:dyDescent="0.2">
      <c r="C20">
        <f>C18*C19</f>
        <v>12.74</v>
      </c>
      <c r="D20">
        <f t="shared" ref="D20" si="4">D18*D19</f>
        <v>13.799999999999999</v>
      </c>
      <c r="E20">
        <f t="shared" ref="E20:K20" si="5">E18*E19</f>
        <v>14.7</v>
      </c>
      <c r="F20">
        <f t="shared" si="5"/>
        <v>14.85</v>
      </c>
      <c r="G20">
        <f t="shared" si="5"/>
        <v>11.700000000000001</v>
      </c>
      <c r="H20">
        <f t="shared" si="5"/>
        <v>14.549999999999999</v>
      </c>
      <c r="I20">
        <f t="shared" si="5"/>
        <v>14.1</v>
      </c>
      <c r="J20">
        <f t="shared" si="5"/>
        <v>14.25</v>
      </c>
      <c r="K20">
        <f t="shared" si="5"/>
        <v>13.95</v>
      </c>
      <c r="L20">
        <f t="shared" ref="L20:M20" si="6">L18*L19</f>
        <v>15</v>
      </c>
      <c r="M20">
        <f t="shared" si="6"/>
        <v>13</v>
      </c>
      <c r="P20" s="5"/>
      <c r="Q20" s="5"/>
    </row>
    <row r="21" spans="2:20" x14ac:dyDescent="0.2">
      <c r="C21" s="4"/>
      <c r="D21" s="4"/>
      <c r="E21" s="4"/>
      <c r="F21" s="4"/>
      <c r="G21" s="4"/>
      <c r="H21" s="4"/>
      <c r="I21" s="4"/>
      <c r="J21" s="4"/>
      <c r="K21" s="4"/>
      <c r="P21" s="5"/>
      <c r="Q21" s="5"/>
    </row>
    <row r="22" spans="2:20" x14ac:dyDescent="0.2">
      <c r="B22" t="s">
        <v>37</v>
      </c>
      <c r="L22">
        <v>100</v>
      </c>
      <c r="M22">
        <v>100</v>
      </c>
      <c r="N22" s="3" t="e">
        <f>AVERAGE(C22:K22)</f>
        <v>#DIV/0!</v>
      </c>
      <c r="O22" s="3" t="e">
        <f>STDEV(C22:K22)</f>
        <v>#DIV/0!</v>
      </c>
      <c r="P22" s="3" t="e">
        <f>AVERAGE(C22:G22)</f>
        <v>#DIV/0!</v>
      </c>
      <c r="Q22" s="3" t="e">
        <f>AVERAGE(H22:K22)</f>
        <v>#DIV/0!</v>
      </c>
    </row>
    <row r="23" spans="2:20" x14ac:dyDescent="0.2">
      <c r="B23" t="s">
        <v>0</v>
      </c>
      <c r="C23">
        <v>0.2</v>
      </c>
      <c r="D23">
        <v>0.2</v>
      </c>
      <c r="E23">
        <v>0.25</v>
      </c>
      <c r="F23">
        <v>0.25</v>
      </c>
      <c r="G23">
        <v>0.2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</v>
      </c>
      <c r="P23" s="5"/>
      <c r="Q23" s="5"/>
    </row>
    <row r="24" spans="2:20" x14ac:dyDescent="0.2">
      <c r="C24">
        <f>C22*C23</f>
        <v>0</v>
      </c>
      <c r="D24">
        <f t="shared" ref="D24" si="7">D22*D23</f>
        <v>0</v>
      </c>
      <c r="E24">
        <f t="shared" ref="E24:K24" si="8">E22*E23</f>
        <v>0</v>
      </c>
      <c r="F24">
        <f t="shared" si="8"/>
        <v>0</v>
      </c>
      <c r="G24">
        <f t="shared" si="8"/>
        <v>0</v>
      </c>
      <c r="H24">
        <f t="shared" si="8"/>
        <v>0</v>
      </c>
      <c r="I24">
        <f t="shared" si="8"/>
        <v>0</v>
      </c>
      <c r="J24">
        <f t="shared" si="8"/>
        <v>0</v>
      </c>
      <c r="K24">
        <f t="shared" si="8"/>
        <v>0</v>
      </c>
      <c r="L24">
        <f t="shared" ref="L24:M24" si="9">L22*L23</f>
        <v>25</v>
      </c>
      <c r="M24">
        <f t="shared" si="9"/>
        <v>20</v>
      </c>
      <c r="P24" s="5"/>
      <c r="Q24" s="5"/>
    </row>
    <row r="25" spans="2:20" x14ac:dyDescent="0.2">
      <c r="P25" s="5"/>
      <c r="Q25" s="5"/>
    </row>
    <row r="26" spans="2:20" x14ac:dyDescent="0.2">
      <c r="B26" t="s">
        <v>52</v>
      </c>
      <c r="C26" s="4"/>
      <c r="D26" s="4"/>
      <c r="E26" s="4"/>
      <c r="F26" s="4"/>
      <c r="G26" s="4"/>
      <c r="H26" s="4"/>
      <c r="I26" s="4"/>
      <c r="J26" s="4"/>
      <c r="K26" s="4"/>
      <c r="M26">
        <v>100</v>
      </c>
      <c r="P26" s="5"/>
      <c r="Q26" s="5"/>
    </row>
    <row r="27" spans="2:20" x14ac:dyDescent="0.2">
      <c r="B27" t="s">
        <v>0</v>
      </c>
      <c r="C27">
        <v>0.13</v>
      </c>
      <c r="D27">
        <v>0.13</v>
      </c>
      <c r="G27">
        <v>0.13</v>
      </c>
      <c r="M27">
        <v>0.13</v>
      </c>
      <c r="P27" s="5"/>
      <c r="Q27" s="5"/>
    </row>
    <row r="28" spans="2:20" x14ac:dyDescent="0.2">
      <c r="C28">
        <f>C26*C27</f>
        <v>0</v>
      </c>
      <c r="D28">
        <f>D26*D27</f>
        <v>0</v>
      </c>
      <c r="G28">
        <f>G26*G27</f>
        <v>0</v>
      </c>
      <c r="M28">
        <f t="shared" ref="M28" si="10">M26*M27</f>
        <v>13</v>
      </c>
      <c r="P28" s="5"/>
      <c r="Q28" s="5"/>
    </row>
    <row r="30" spans="2:20" x14ac:dyDescent="0.2">
      <c r="B30" t="s">
        <v>6</v>
      </c>
      <c r="C30">
        <f>SUM(C9,C20,C13,C17,C24,C28)</f>
        <v>45.679999999999993</v>
      </c>
      <c r="D30">
        <f>SUM(D9,D20,D13,D17,D24,D28)</f>
        <v>45.3</v>
      </c>
      <c r="E30">
        <f>SUM(E9,E20,E13,E17,E24)</f>
        <v>55.900000000000006</v>
      </c>
      <c r="F30">
        <f>SUM(F9,F20,F13,F17,F24)</f>
        <v>55.850000000000009</v>
      </c>
      <c r="G30">
        <f>SUM(G9,G20,G13,G17,G24,G28)</f>
        <v>38.160000000000004</v>
      </c>
      <c r="H30">
        <f>SUM(H9,H20,H13,H17,H24)</f>
        <v>51.35</v>
      </c>
      <c r="I30">
        <f>SUM(I9,I20,I13,I17,I24)</f>
        <v>44.1</v>
      </c>
      <c r="J30">
        <f>SUM(J9,J20,J13,J17,J24)</f>
        <v>51.45</v>
      </c>
      <c r="K30">
        <f>SUM(K9,K20,K13,K17,K24)</f>
        <v>45.55</v>
      </c>
      <c r="L30">
        <f>SUM(L9,L20,L13)</f>
        <v>55</v>
      </c>
      <c r="M30">
        <f>SUM(M9,M20,M13)</f>
        <v>49</v>
      </c>
    </row>
    <row r="31" spans="2:20" x14ac:dyDescent="0.2">
      <c r="B31" t="s">
        <v>55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2:20" x14ac:dyDescent="0.2">
      <c r="B32" t="s">
        <v>56</v>
      </c>
      <c r="C32">
        <f>C30+C31</f>
        <v>45.679999999999993</v>
      </c>
      <c r="D32">
        <f t="shared" ref="D32:K32" si="11">D30+D31</f>
        <v>45.3</v>
      </c>
      <c r="E32">
        <f t="shared" si="11"/>
        <v>55.900000000000006</v>
      </c>
      <c r="F32">
        <f t="shared" si="11"/>
        <v>55.850000000000009</v>
      </c>
      <c r="G32">
        <f>G30+G31</f>
        <v>38.160000000000004</v>
      </c>
      <c r="H32">
        <f t="shared" si="11"/>
        <v>51.35</v>
      </c>
      <c r="I32">
        <f t="shared" si="11"/>
        <v>44.1</v>
      </c>
      <c r="J32">
        <f t="shared" si="11"/>
        <v>51.45</v>
      </c>
      <c r="K32">
        <f t="shared" si="11"/>
        <v>45.55</v>
      </c>
    </row>
    <row r="33" spans="2:13" x14ac:dyDescent="0.2">
      <c r="B33" t="s">
        <v>7</v>
      </c>
      <c r="C33" s="1">
        <f>C32/$M$30</f>
        <v>0.93224489795918353</v>
      </c>
      <c r="D33" s="1">
        <f>D32/$M$30</f>
        <v>0.92448979591836733</v>
      </c>
      <c r="E33" s="1">
        <f>E32/$L$30</f>
        <v>1.0163636363636364</v>
      </c>
      <c r="F33" s="1">
        <f>F32/$L$30</f>
        <v>1.0154545454545456</v>
      </c>
      <c r="G33" s="1">
        <f>G32/$M$30</f>
        <v>0.77877551020408176</v>
      </c>
      <c r="H33" s="1">
        <f>H32/$L$30</f>
        <v>0.93363636363636371</v>
      </c>
      <c r="I33" s="1">
        <f>I32/$L$30</f>
        <v>0.80181818181818187</v>
      </c>
      <c r="J33" s="1">
        <f>J32/$L$30</f>
        <v>0.93545454545454554</v>
      </c>
      <c r="K33" s="1">
        <f>K32/$L$30</f>
        <v>0.82818181818181813</v>
      </c>
    </row>
    <row r="35" spans="2:13" x14ac:dyDescent="0.2">
      <c r="B35" t="s">
        <v>33</v>
      </c>
      <c r="L35">
        <f>SUM(L24,L20,L17,L13,L9)</f>
        <v>100</v>
      </c>
      <c r="M35">
        <f>SUM(M24,M20,M17,M13,M9,M28)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Microsoft Office User</cp:lastModifiedBy>
  <dcterms:created xsi:type="dcterms:W3CDTF">2020-02-03T20:53:02Z</dcterms:created>
  <dcterms:modified xsi:type="dcterms:W3CDTF">2022-04-22T14:22:43Z</dcterms:modified>
</cp:coreProperties>
</file>