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33_Spring2024/"/>
    </mc:Choice>
  </mc:AlternateContent>
  <xr:revisionPtr revIDLastSave="0" documentId="13_ncr:1_{FE57F75F-EFEF-AF43-9D4A-C041DAE0641D}" xr6:coauthVersionLast="47" xr6:coauthVersionMax="47" xr10:uidLastSave="{00000000-0000-0000-0000-000000000000}"/>
  <bookViews>
    <workbookView xWindow="7380" yWindow="4500" windowWidth="26560" windowHeight="16240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4" i="1" l="1"/>
  <c r="L44" i="1"/>
  <c r="J41" i="1"/>
  <c r="J38" i="1"/>
  <c r="J36" i="1"/>
  <c r="L14" i="1"/>
  <c r="L18" i="1"/>
  <c r="L31" i="1"/>
  <c r="M31" i="1"/>
  <c r="L29" i="1"/>
  <c r="L24" i="1"/>
  <c r="L10" i="1"/>
  <c r="L7" i="1"/>
  <c r="L6" i="1"/>
  <c r="J22" i="1"/>
  <c r="M18" i="1"/>
  <c r="D22" i="1" l="1"/>
  <c r="E22" i="1"/>
  <c r="F22" i="1"/>
  <c r="G22" i="1"/>
  <c r="G41" i="1" s="1"/>
  <c r="H22" i="1"/>
  <c r="C22" i="1"/>
  <c r="C17" i="1"/>
  <c r="E17" i="1"/>
  <c r="F17" i="1"/>
  <c r="G17" i="1"/>
  <c r="H17" i="1"/>
  <c r="D17" i="1"/>
  <c r="M14" i="1"/>
  <c r="J17" i="1"/>
  <c r="C26" i="1"/>
  <c r="D26" i="1"/>
  <c r="E26" i="1"/>
  <c r="F26" i="1"/>
  <c r="G26" i="1"/>
  <c r="H26" i="1"/>
  <c r="J26" i="1"/>
  <c r="M24" i="1"/>
  <c r="M29" i="1"/>
  <c r="D36" i="1"/>
  <c r="D38" i="1" s="1"/>
  <c r="E36" i="1"/>
  <c r="E38" i="1" s="1"/>
  <c r="F36" i="1"/>
  <c r="F38" i="1" s="1"/>
  <c r="G36" i="1"/>
  <c r="G38" i="1" s="1"/>
  <c r="H36" i="1"/>
  <c r="H38" i="1" s="1"/>
  <c r="C36" i="1"/>
  <c r="C38" i="1" s="1"/>
  <c r="J13" i="1"/>
  <c r="H13" i="1"/>
  <c r="G13" i="1"/>
  <c r="F13" i="1"/>
  <c r="E13" i="1"/>
  <c r="D13" i="1"/>
  <c r="C13" i="1"/>
  <c r="M6" i="1"/>
  <c r="F9" i="1"/>
  <c r="G9" i="1"/>
  <c r="M10" i="1"/>
  <c r="J9" i="1"/>
  <c r="D9" i="1"/>
  <c r="E9" i="1"/>
  <c r="H9" i="1"/>
  <c r="C9" i="1"/>
  <c r="H41" i="1" l="1"/>
  <c r="F41" i="1"/>
  <c r="E41" i="1"/>
  <c r="D41" i="1"/>
  <c r="C41" i="1"/>
  <c r="E44" i="1"/>
  <c r="G44" i="1"/>
  <c r="D44" i="1" l="1"/>
  <c r="H44" i="1"/>
  <c r="C44" i="1"/>
  <c r="F44" i="1"/>
</calcChain>
</file>

<file path=xl/sharedStrings.xml><?xml version="1.0" encoding="utf-8"?>
<sst xmlns="http://schemas.openxmlformats.org/spreadsheetml/2006/main" count="72" uniqueCount="61">
  <si>
    <t>Weight</t>
  </si>
  <si>
    <t>possible</t>
  </si>
  <si>
    <t>Exam1</t>
  </si>
  <si>
    <t>Exam2</t>
  </si>
  <si>
    <t>Exam3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</si>
  <si>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</si>
  <si>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</si>
  <si>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</si>
  <si>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</si>
  <si>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</si>
  <si>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</si>
  <si>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</si>
  <si>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</si>
  <si>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</si>
  <si>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</si>
  <si>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</si>
  <si>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</si>
  <si>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</si>
  <si>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</si>
  <si>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</si>
  <si>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</si>
  <si>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</si>
  <si>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</si>
  <si>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</si>
  <si>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</si>
  <si>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</si>
  <si>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</si>
  <si>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</si>
  <si>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</si>
  <si>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</si>
  <si>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</si>
  <si>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</si>
  <si>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</si>
  <si>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</si>
  <si>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</si>
  <si>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</si>
  <si>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Stdev</t>
  </si>
  <si>
    <t>Curve</t>
  </si>
  <si>
    <t>NE 533 Grading</t>
  </si>
  <si>
    <t>curve</t>
  </si>
  <si>
    <t>sum+curve</t>
  </si>
  <si>
    <t>Bonus</t>
  </si>
  <si>
    <t>total weight</t>
  </si>
  <si>
    <t>Exam4</t>
  </si>
  <si>
    <t>Paper Project</t>
  </si>
  <si>
    <t>Imtiaj</t>
  </si>
  <si>
    <t>Tsu-Chun</t>
  </si>
  <si>
    <t>Zaheen</t>
  </si>
  <si>
    <t>Charles</t>
  </si>
  <si>
    <t>Rashed</t>
  </si>
  <si>
    <t>Sadman</t>
  </si>
  <si>
    <t>MOOSE Project</t>
  </si>
  <si>
    <t>Part1</t>
  </si>
  <si>
    <t>Part2</t>
  </si>
  <si>
    <t>Part3</t>
  </si>
  <si>
    <t>subweight</t>
  </si>
  <si>
    <t>MOOSE total</t>
  </si>
  <si>
    <t>total</t>
  </si>
  <si>
    <t>avg</t>
  </si>
  <si>
    <t>stdev</t>
  </si>
  <si>
    <t>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</si>
</sst>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P46"/>
  <sheetViews>
    <sheetView tabSelected="1" topLeftCell="A21" workbookViewId="0">
      <selection activeCell="H47" sqref="H47"/>
    </sheetView>
  </sheetViews>
  <sheetFormatPr baseColWidth="10" defaultRowHeight="16" x14ac:dyDescent="0.2"/>
  <cols>
    <col min="2" max="2" width="15.33203125" customWidth="1"/>
    <col min="10" max="11" width="15.5" customWidth="1"/>
    <col min="16" max="16" width="16.83203125" customWidth="1"/>
  </cols>
  <sheetData>
    <row r="2" spans="2:16" x14ac:dyDescent="0.2">
      <c r="B2" t="s">
        <v>38</v>
      </c>
    </row>
    <row r="5" spans="2:16" x14ac:dyDescent="0.2"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J5" t="s">
        <v>1</v>
      </c>
      <c r="L5" t="s">
        <v>35</v>
      </c>
      <c r="M5" t="s">
        <v>36</v>
      </c>
      <c r="O5" s="2" t="s">
        <v>32</v>
      </c>
      <c r="P5" t="s">
        <v>33</v>
      </c>
    </row>
    <row r="6" spans="2:16" x14ac:dyDescent="0.2">
      <c r="B6" t="s">
        <v>2</v>
      </c>
      <c r="C6">
        <v>70</v>
      </c>
      <c r="D6">
        <v>75</v>
      </c>
      <c r="E6">
        <v>98</v>
      </c>
      <c r="F6">
        <v>89</v>
      </c>
      <c r="G6">
        <v>85</v>
      </c>
      <c r="H6">
        <v>91</v>
      </c>
      <c r="J6">
        <v>100</v>
      </c>
      <c r="L6" s="3">
        <f>AVERAGE(C6:H6)</f>
        <v>84.666666666666671</v>
      </c>
      <c r="M6" s="3">
        <f>STDEV(C6:H6)</f>
        <v>10.443498775155151</v>
      </c>
      <c r="O6" s="2" t="s">
        <v>7</v>
      </c>
      <c r="P6" t="s">
        <v>8</v>
      </c>
    </row>
    <row r="7" spans="2:16" x14ac:dyDescent="0.2">
      <c r="B7" t="s">
        <v>37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L7" s="3">
        <f>L6+H7</f>
        <v>89.666666666666671</v>
      </c>
      <c r="O7" s="2" t="s">
        <v>9</v>
      </c>
      <c r="P7" t="s">
        <v>10</v>
      </c>
    </row>
    <row r="8" spans="2:16" x14ac:dyDescent="0.2">
      <c r="B8" t="s">
        <v>0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J8">
        <v>0.16</v>
      </c>
      <c r="O8" s="2" t="s">
        <v>11</v>
      </c>
      <c r="P8" t="s">
        <v>12</v>
      </c>
    </row>
    <row r="9" spans="2:16" x14ac:dyDescent="0.2">
      <c r="C9">
        <f>(C6+C7)*C8</f>
        <v>12</v>
      </c>
      <c r="D9">
        <f t="shared" ref="D9:J9" si="0">(D6+D7)*D8</f>
        <v>12.8</v>
      </c>
      <c r="E9">
        <f t="shared" si="0"/>
        <v>16.48</v>
      </c>
      <c r="F9">
        <f t="shared" ref="F9:G9" si="1">(F6+F7)*F8</f>
        <v>15.040000000000001</v>
      </c>
      <c r="G9">
        <f t="shared" si="1"/>
        <v>14.4</v>
      </c>
      <c r="H9">
        <f t="shared" si="0"/>
        <v>15.36</v>
      </c>
      <c r="J9">
        <f t="shared" si="0"/>
        <v>16</v>
      </c>
      <c r="O9" s="2" t="s">
        <v>13</v>
      </c>
      <c r="P9" t="s">
        <v>14</v>
      </c>
    </row>
    <row r="10" spans="2:16" x14ac:dyDescent="0.2">
      <c r="B10" t="s">
        <v>3</v>
      </c>
      <c r="C10">
        <v>90</v>
      </c>
      <c r="D10">
        <v>80</v>
      </c>
      <c r="E10">
        <v>99</v>
      </c>
      <c r="F10">
        <v>98</v>
      </c>
      <c r="G10">
        <v>80</v>
      </c>
      <c r="H10">
        <v>88</v>
      </c>
      <c r="J10">
        <v>100</v>
      </c>
      <c r="L10" s="3">
        <f>AVERAGE(C10:H10)</f>
        <v>89.166666666666671</v>
      </c>
      <c r="M10" s="3">
        <f>STDEV(C10:J10)</f>
        <v>8.616153157766826</v>
      </c>
      <c r="O10" s="2" t="s">
        <v>15</v>
      </c>
      <c r="P10" t="s">
        <v>16</v>
      </c>
    </row>
    <row r="11" spans="2:16" x14ac:dyDescent="0.2">
      <c r="B11" t="s">
        <v>37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O11" s="2" t="s">
        <v>17</v>
      </c>
      <c r="P11" t="s">
        <v>18</v>
      </c>
    </row>
    <row r="12" spans="2:16" x14ac:dyDescent="0.2">
      <c r="B12" t="s">
        <v>0</v>
      </c>
      <c r="C12">
        <v>0.16</v>
      </c>
      <c r="D12">
        <v>0.16</v>
      </c>
      <c r="E12">
        <v>0.16</v>
      </c>
      <c r="F12">
        <v>0.16</v>
      </c>
      <c r="G12">
        <v>0.16</v>
      </c>
      <c r="H12">
        <v>0.16</v>
      </c>
      <c r="J12">
        <v>0.16</v>
      </c>
      <c r="O12" s="2" t="s">
        <v>19</v>
      </c>
      <c r="P12" t="s">
        <v>20</v>
      </c>
    </row>
    <row r="13" spans="2:16" x14ac:dyDescent="0.2">
      <c r="C13">
        <f>(C10+C11)*C12</f>
        <v>14.4</v>
      </c>
      <c r="D13">
        <f t="shared" ref="D13:H13" si="2">(D10+D11)*D12</f>
        <v>12.8</v>
      </c>
      <c r="E13">
        <f t="shared" si="2"/>
        <v>15.84</v>
      </c>
      <c r="F13">
        <f t="shared" si="2"/>
        <v>15.68</v>
      </c>
      <c r="G13">
        <f t="shared" si="2"/>
        <v>12.8</v>
      </c>
      <c r="H13">
        <f t="shared" si="2"/>
        <v>14.08</v>
      </c>
      <c r="J13">
        <f t="shared" ref="J13" si="3">(J10+J11)*J12</f>
        <v>16</v>
      </c>
      <c r="O13" s="2" t="s">
        <v>21</v>
      </c>
      <c r="P13" t="s">
        <v>22</v>
      </c>
    </row>
    <row r="14" spans="2:16" x14ac:dyDescent="0.2">
      <c r="B14" t="s">
        <v>4</v>
      </c>
      <c r="C14">
        <v>95</v>
      </c>
      <c r="D14">
        <v>100</v>
      </c>
      <c r="E14">
        <v>104</v>
      </c>
      <c r="F14">
        <v>88</v>
      </c>
      <c r="G14">
        <v>100</v>
      </c>
      <c r="H14">
        <v>101</v>
      </c>
      <c r="J14">
        <v>100</v>
      </c>
      <c r="L14" s="3">
        <f>AVERAGE(C14:H14)</f>
        <v>98</v>
      </c>
      <c r="M14" s="3">
        <f>STDEV(C14:J14)</f>
        <v>5.2508502712826015</v>
      </c>
      <c r="O14" s="2" t="s">
        <v>23</v>
      </c>
      <c r="P14" t="s">
        <v>24</v>
      </c>
    </row>
    <row r="15" spans="2:16" x14ac:dyDescent="0.2">
      <c r="B15" t="s">
        <v>37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O15" s="2" t="s">
        <v>25</v>
      </c>
      <c r="P15" t="s">
        <v>26</v>
      </c>
    </row>
    <row r="16" spans="2:16" x14ac:dyDescent="0.2">
      <c r="B16" t="s">
        <v>0</v>
      </c>
      <c r="C16">
        <v>0.16</v>
      </c>
      <c r="D16">
        <v>0.16</v>
      </c>
      <c r="E16">
        <v>0.16</v>
      </c>
      <c r="F16">
        <v>0.16</v>
      </c>
      <c r="G16">
        <v>0.16</v>
      </c>
      <c r="H16">
        <v>0.16</v>
      </c>
      <c r="J16">
        <v>0.16</v>
      </c>
      <c r="O16" s="2" t="s">
        <v>27</v>
      </c>
      <c r="P16" t="s">
        <v>28</v>
      </c>
    </row>
    <row r="17" spans="2:16" x14ac:dyDescent="0.2">
      <c r="C17">
        <f t="shared" ref="C17:H17" si="4">(C14+C15)*C16</f>
        <v>15.200000000000001</v>
      </c>
      <c r="D17">
        <f t="shared" si="4"/>
        <v>16</v>
      </c>
      <c r="E17">
        <f t="shared" si="4"/>
        <v>16.64</v>
      </c>
      <c r="F17">
        <f t="shared" si="4"/>
        <v>14.08</v>
      </c>
      <c r="G17">
        <f t="shared" si="4"/>
        <v>16</v>
      </c>
      <c r="H17">
        <f t="shared" si="4"/>
        <v>16.16</v>
      </c>
      <c r="J17">
        <f t="shared" ref="J17" si="5">(J14+J15)*J16</f>
        <v>16</v>
      </c>
      <c r="O17" s="2" t="s">
        <v>29</v>
      </c>
      <c r="P17" t="s">
        <v>30</v>
      </c>
    </row>
    <row r="18" spans="2:16" x14ac:dyDescent="0.2">
      <c r="B18" t="s">
        <v>43</v>
      </c>
      <c r="C18">
        <v>87</v>
      </c>
      <c r="D18">
        <v>90</v>
      </c>
      <c r="E18">
        <v>97</v>
      </c>
      <c r="F18">
        <v>97</v>
      </c>
      <c r="G18">
        <v>94</v>
      </c>
      <c r="H18">
        <v>94</v>
      </c>
      <c r="J18">
        <v>100</v>
      </c>
      <c r="L18" s="3">
        <f>AVERAGE(C18:H18)</f>
        <v>93.166666666666671</v>
      </c>
      <c r="M18" s="3">
        <f>STDEV(C18:J18)</f>
        <v>4.4507891221134939</v>
      </c>
      <c r="O18" s="2" t="s">
        <v>31</v>
      </c>
      <c r="P18" t="s">
        <v>34</v>
      </c>
    </row>
    <row r="19" spans="2:16" x14ac:dyDescent="0.2">
      <c r="B19" t="s">
        <v>37</v>
      </c>
    </row>
    <row r="20" spans="2:16" x14ac:dyDescent="0.2">
      <c r="B20" t="s">
        <v>60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</row>
    <row r="21" spans="2:16" x14ac:dyDescent="0.2">
      <c r="B21" t="s">
        <v>0</v>
      </c>
      <c r="C21">
        <v>0.16</v>
      </c>
      <c r="D21">
        <v>0.16</v>
      </c>
      <c r="E21">
        <v>0.16</v>
      </c>
      <c r="F21">
        <v>0.16</v>
      </c>
      <c r="G21">
        <v>0.16</v>
      </c>
      <c r="H21">
        <v>0.16</v>
      </c>
      <c r="J21">
        <v>0.16</v>
      </c>
    </row>
    <row r="22" spans="2:16" x14ac:dyDescent="0.2">
      <c r="C22">
        <f>(C18+C19+C20)*C21</f>
        <v>14.72</v>
      </c>
      <c r="D22">
        <f t="shared" ref="D22:H22" si="6">(D18+D19+D20)*D21</f>
        <v>15.200000000000001</v>
      </c>
      <c r="E22">
        <f t="shared" si="6"/>
        <v>16.32</v>
      </c>
      <c r="F22">
        <f t="shared" si="6"/>
        <v>16.32</v>
      </c>
      <c r="G22">
        <f t="shared" si="6"/>
        <v>15.84</v>
      </c>
      <c r="H22">
        <f t="shared" si="6"/>
        <v>15.84</v>
      </c>
      <c r="J22">
        <f>(J18+J20)*J21</f>
        <v>16</v>
      </c>
    </row>
    <row r="24" spans="2:16" x14ac:dyDescent="0.2">
      <c r="B24" t="s">
        <v>44</v>
      </c>
      <c r="C24">
        <v>92</v>
      </c>
      <c r="D24">
        <v>94</v>
      </c>
      <c r="E24">
        <v>99</v>
      </c>
      <c r="F24">
        <v>88</v>
      </c>
      <c r="G24">
        <v>88</v>
      </c>
      <c r="H24">
        <v>97</v>
      </c>
      <c r="J24">
        <v>100</v>
      </c>
      <c r="L24" s="3">
        <f>AVERAGE(C24:H24)</f>
        <v>93</v>
      </c>
      <c r="M24" s="3">
        <f>STDEV(C24:H24)</f>
        <v>4.5607017003965522</v>
      </c>
    </row>
    <row r="25" spans="2:16" x14ac:dyDescent="0.2">
      <c r="B25" t="s">
        <v>0</v>
      </c>
      <c r="C25">
        <v>0.16</v>
      </c>
      <c r="D25">
        <v>0.16</v>
      </c>
      <c r="E25">
        <v>0.16</v>
      </c>
      <c r="F25">
        <v>0.16</v>
      </c>
      <c r="G25">
        <v>0.16</v>
      </c>
      <c r="H25">
        <v>0.16</v>
      </c>
      <c r="J25">
        <v>0.16</v>
      </c>
    </row>
    <row r="26" spans="2:16" x14ac:dyDescent="0.2">
      <c r="B26" t="s">
        <v>41</v>
      </c>
      <c r="C26">
        <f t="shared" ref="C26:G26" si="7">C24*C25</f>
        <v>14.72</v>
      </c>
      <c r="D26">
        <f t="shared" si="7"/>
        <v>15.040000000000001</v>
      </c>
      <c r="E26">
        <f t="shared" si="7"/>
        <v>15.84</v>
      </c>
      <c r="F26">
        <f t="shared" si="7"/>
        <v>14.08</v>
      </c>
      <c r="G26">
        <f t="shared" si="7"/>
        <v>14.08</v>
      </c>
      <c r="H26">
        <f>H24*H25</f>
        <v>15.52</v>
      </c>
      <c r="J26">
        <f>(J23+J24)*J25</f>
        <v>16</v>
      </c>
    </row>
    <row r="28" spans="2:16" x14ac:dyDescent="0.2">
      <c r="B28" t="s">
        <v>51</v>
      </c>
    </row>
    <row r="29" spans="2:16" x14ac:dyDescent="0.2">
      <c r="B29" t="s">
        <v>52</v>
      </c>
      <c r="C29">
        <v>75</v>
      </c>
      <c r="D29">
        <v>85</v>
      </c>
      <c r="E29">
        <v>100</v>
      </c>
      <c r="F29">
        <v>95</v>
      </c>
      <c r="G29">
        <v>37.5</v>
      </c>
      <c r="H29">
        <v>80</v>
      </c>
      <c r="J29">
        <v>100</v>
      </c>
      <c r="L29" s="3">
        <f>AVERAGE(C29:H29)</f>
        <v>78.75</v>
      </c>
      <c r="M29" s="3">
        <f>STDEV(C29:H29)</f>
        <v>22.234545194359161</v>
      </c>
    </row>
    <row r="30" spans="2:16" x14ac:dyDescent="0.2">
      <c r="B30" t="s">
        <v>55</v>
      </c>
      <c r="C30">
        <v>0.2</v>
      </c>
      <c r="D30">
        <v>0.2</v>
      </c>
      <c r="E30">
        <v>0.2</v>
      </c>
      <c r="F30">
        <v>0.2</v>
      </c>
      <c r="G30">
        <v>0.2</v>
      </c>
      <c r="H30">
        <v>0.2</v>
      </c>
      <c r="J30">
        <v>0.2</v>
      </c>
    </row>
    <row r="31" spans="2:16" x14ac:dyDescent="0.2">
      <c r="B31" t="s">
        <v>53</v>
      </c>
      <c r="C31">
        <v>90</v>
      </c>
      <c r="D31">
        <v>95</v>
      </c>
      <c r="E31">
        <v>100</v>
      </c>
      <c r="F31">
        <v>95</v>
      </c>
      <c r="G31">
        <v>92</v>
      </c>
      <c r="H31">
        <v>98</v>
      </c>
      <c r="J31">
        <v>100</v>
      </c>
      <c r="L31" s="3">
        <f>AVERAGE(C31:H31)</f>
        <v>95</v>
      </c>
      <c r="M31" s="3">
        <f>STDEV(C31:H31)</f>
        <v>3.687817782917155</v>
      </c>
    </row>
    <row r="32" spans="2:16" x14ac:dyDescent="0.2">
      <c r="B32" t="s">
        <v>55</v>
      </c>
      <c r="C32">
        <v>0.3</v>
      </c>
      <c r="D32">
        <v>0.3</v>
      </c>
      <c r="E32">
        <v>0.3</v>
      </c>
      <c r="F32">
        <v>0.3</v>
      </c>
      <c r="G32">
        <v>0.3</v>
      </c>
      <c r="H32">
        <v>0.3</v>
      </c>
      <c r="J32">
        <v>0.3</v>
      </c>
    </row>
    <row r="33" spans="2:13" x14ac:dyDescent="0.2">
      <c r="B33" t="s">
        <v>54</v>
      </c>
      <c r="C33" s="5">
        <v>95</v>
      </c>
      <c r="D33" s="5">
        <v>95</v>
      </c>
      <c r="E33" s="5">
        <v>95</v>
      </c>
      <c r="F33" s="5">
        <v>95</v>
      </c>
      <c r="G33" s="5">
        <v>95</v>
      </c>
      <c r="H33" s="5">
        <v>95</v>
      </c>
      <c r="J33">
        <v>100</v>
      </c>
    </row>
    <row r="34" spans="2:13" x14ac:dyDescent="0.2">
      <c r="B34" t="s">
        <v>55</v>
      </c>
      <c r="C34">
        <v>0.5</v>
      </c>
      <c r="D34">
        <v>0.5</v>
      </c>
      <c r="E34">
        <v>0.5</v>
      </c>
      <c r="F34">
        <v>0.5</v>
      </c>
      <c r="G34">
        <v>0.5</v>
      </c>
      <c r="H34">
        <v>0.5</v>
      </c>
      <c r="J34">
        <v>0.5</v>
      </c>
    </row>
    <row r="36" spans="2:13" x14ac:dyDescent="0.2">
      <c r="B36" t="s">
        <v>56</v>
      </c>
      <c r="C36">
        <f t="shared" ref="C36:H36" si="8">C29*C30+C31*C32+C33*C34</f>
        <v>89.5</v>
      </c>
      <c r="D36">
        <f t="shared" si="8"/>
        <v>93</v>
      </c>
      <c r="E36">
        <f t="shared" si="8"/>
        <v>97.5</v>
      </c>
      <c r="F36">
        <f t="shared" si="8"/>
        <v>95</v>
      </c>
      <c r="G36">
        <f t="shared" si="8"/>
        <v>82.6</v>
      </c>
      <c r="H36">
        <f t="shared" si="8"/>
        <v>92.9</v>
      </c>
      <c r="J36">
        <f>J29*J30+J31*J32+J33*J34</f>
        <v>100</v>
      </c>
    </row>
    <row r="37" spans="2:13" x14ac:dyDescent="0.2">
      <c r="B37" t="s">
        <v>0</v>
      </c>
      <c r="C37">
        <v>0.2</v>
      </c>
      <c r="D37">
        <v>0.2</v>
      </c>
      <c r="E37">
        <v>0.2</v>
      </c>
      <c r="F37">
        <v>0.2</v>
      </c>
      <c r="G37">
        <v>0.2</v>
      </c>
      <c r="H37">
        <v>0.2</v>
      </c>
      <c r="J37">
        <v>0.2</v>
      </c>
    </row>
    <row r="38" spans="2:13" x14ac:dyDescent="0.2">
      <c r="B38" t="s">
        <v>57</v>
      </c>
      <c r="C38">
        <f>C36*C37</f>
        <v>17.900000000000002</v>
      </c>
      <c r="D38">
        <f t="shared" ref="D38:H38" si="9">D36*D37</f>
        <v>18.600000000000001</v>
      </c>
      <c r="E38">
        <f t="shared" si="9"/>
        <v>19.5</v>
      </c>
      <c r="F38">
        <f t="shared" si="9"/>
        <v>19</v>
      </c>
      <c r="G38">
        <f t="shared" si="9"/>
        <v>16.52</v>
      </c>
      <c r="H38">
        <f t="shared" si="9"/>
        <v>18.580000000000002</v>
      </c>
      <c r="J38">
        <f>J36*J37</f>
        <v>20</v>
      </c>
    </row>
    <row r="40" spans="2:13" x14ac:dyDescent="0.2">
      <c r="B40" t="s">
        <v>42</v>
      </c>
    </row>
    <row r="41" spans="2:13" x14ac:dyDescent="0.2">
      <c r="B41" t="s">
        <v>5</v>
      </c>
      <c r="C41">
        <f>SUM(C9,C22,C13,C17,C26,C38)</f>
        <v>88.940000000000012</v>
      </c>
      <c r="D41">
        <f t="shared" ref="D41:H41" si="10">SUM(D9,D22,D13,D17,D26,D38)</f>
        <v>90.44</v>
      </c>
      <c r="E41">
        <f t="shared" si="10"/>
        <v>100.62</v>
      </c>
      <c r="F41">
        <f t="shared" si="10"/>
        <v>94.2</v>
      </c>
      <c r="G41">
        <f t="shared" si="10"/>
        <v>89.64</v>
      </c>
      <c r="H41">
        <f t="shared" si="10"/>
        <v>95.539999999999992</v>
      </c>
      <c r="J41">
        <f>SUM(J9,J22,J13,J17,J26,J38)</f>
        <v>100</v>
      </c>
    </row>
    <row r="42" spans="2:13" x14ac:dyDescent="0.2">
      <c r="B42" t="s">
        <v>39</v>
      </c>
    </row>
    <row r="43" spans="2:13" x14ac:dyDescent="0.2">
      <c r="B43" t="s">
        <v>40</v>
      </c>
      <c r="L43" t="s">
        <v>58</v>
      </c>
      <c r="M43" t="s">
        <v>59</v>
      </c>
    </row>
    <row r="44" spans="2:13" x14ac:dyDescent="0.2">
      <c r="B44" t="s">
        <v>6</v>
      </c>
      <c r="C44" s="1">
        <f>C41/$J$41</f>
        <v>0.88940000000000008</v>
      </c>
      <c r="D44" s="1">
        <f t="shared" ref="D44:H44" si="11">D41/$J$41</f>
        <v>0.90439999999999998</v>
      </c>
      <c r="E44" s="1">
        <f>E41/$J$41</f>
        <v>1.0062</v>
      </c>
      <c r="F44" s="1">
        <f t="shared" ref="F44:G44" si="12">F41/$J$41</f>
        <v>0.94200000000000006</v>
      </c>
      <c r="G44" s="1">
        <f t="shared" si="12"/>
        <v>0.89639999999999997</v>
      </c>
      <c r="H44" s="1">
        <f t="shared" si="11"/>
        <v>0.95539999999999992</v>
      </c>
      <c r="I44" s="1"/>
      <c r="L44" s="3">
        <f>100*AVERAGE(C44:H44)</f>
        <v>93.23</v>
      </c>
      <c r="M44" s="3">
        <f>100*STDEV(C44:H44)</f>
        <v>4.4713622085445035</v>
      </c>
    </row>
    <row r="46" spans="2:13" x14ac:dyDescent="0.2">
      <c r="B46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1"/>
  <sheetViews>
    <sheetView workbookViewId="0">
      <selection activeCell="D22" sqref="D22"/>
    </sheetView>
  </sheetViews>
  <sheetFormatPr baseColWidth="10" defaultRowHeight="16" x14ac:dyDescent="0.2"/>
  <cols>
    <col min="1" max="16384" width="10.832031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2020-02-03T20:53:02Z</dcterms:created>
  <dcterms:modified xsi:type="dcterms:W3CDTF">2024-04-24T20:54:36Z</dcterms:modified>
</cp:coreProperties>
</file>