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4/"/>
    </mc:Choice>
  </mc:AlternateContent>
  <xr:revisionPtr revIDLastSave="0" documentId="13_ncr:1_{EF0D1817-5CF9-BB49-B23C-249452023A1E}" xr6:coauthVersionLast="47" xr6:coauthVersionMax="47" xr10:uidLastSave="{00000000-0000-0000-0000-000000000000}"/>
  <bookViews>
    <workbookView xWindow="7400" yWindow="450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E17" i="1"/>
  <c r="F17" i="1"/>
  <c r="F39" i="1" s="1"/>
  <c r="G17" i="1"/>
  <c r="H17" i="1"/>
  <c r="H39" i="1" s="1"/>
  <c r="D17" i="1"/>
  <c r="D39" i="1"/>
  <c r="E39" i="1"/>
  <c r="E42" i="1" s="1"/>
  <c r="M14" i="1"/>
  <c r="L14" i="1"/>
  <c r="J39" i="1"/>
  <c r="J17" i="1"/>
  <c r="J44" i="1" s="1"/>
  <c r="J34" i="1"/>
  <c r="J36" i="1"/>
  <c r="C39" i="1"/>
  <c r="G39" i="1"/>
  <c r="C24" i="1"/>
  <c r="D24" i="1"/>
  <c r="E24" i="1"/>
  <c r="F24" i="1"/>
  <c r="G24" i="1"/>
  <c r="H24" i="1"/>
  <c r="J24" i="1"/>
  <c r="M22" i="1"/>
  <c r="L22" i="1"/>
  <c r="L27" i="1"/>
  <c r="M27" i="1"/>
  <c r="L10" i="1"/>
  <c r="D36" i="1"/>
  <c r="E36" i="1"/>
  <c r="F36" i="1"/>
  <c r="H36" i="1"/>
  <c r="C36" i="1"/>
  <c r="D34" i="1"/>
  <c r="E34" i="1"/>
  <c r="F34" i="1"/>
  <c r="G34" i="1"/>
  <c r="G36" i="1" s="1"/>
  <c r="H34" i="1"/>
  <c r="C34" i="1"/>
  <c r="J13" i="1"/>
  <c r="H13" i="1"/>
  <c r="G13" i="1"/>
  <c r="F13" i="1"/>
  <c r="E13" i="1"/>
  <c r="D13" i="1"/>
  <c r="C13" i="1"/>
  <c r="L6" i="1"/>
  <c r="L7" i="1" s="1"/>
  <c r="M6" i="1"/>
  <c r="F9" i="1"/>
  <c r="G9" i="1"/>
  <c r="M10" i="1"/>
  <c r="J9" i="1"/>
  <c r="D9" i="1"/>
  <c r="E9" i="1"/>
  <c r="H9" i="1"/>
  <c r="C9" i="1"/>
  <c r="G42" i="1" l="1"/>
  <c r="D42" i="1" l="1"/>
  <c r="H42" i="1"/>
  <c r="C42" i="1"/>
  <c r="F42" i="1"/>
  <c r="L42" i="1" l="1"/>
  <c r="M42" i="1"/>
</calcChain>
</file>

<file path=xl/sharedStrings.xml><?xml version="1.0" encoding="utf-8"?>
<sst xmlns="http://schemas.openxmlformats.org/spreadsheetml/2006/main" count="71" uniqueCount="60">
  <si>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</si>
  <si>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</si>
  <si>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</si>
  <si>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</si>
  <si>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</si>
  <si>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</si>
  <si>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</si>
  <si>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</si>
  <si>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</si>
  <si>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</si>
  <si>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</si>
  <si>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</si>
  <si>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</si>
  <si>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</si>
  <si>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</si>
  <si>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</si>
  <si>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</si>
  <si>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</si>
  <si>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</si>
  <si>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</si>
  <si>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</si>
  <si>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</si>
  <si>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</si>
  <si>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</si>
  <si>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</si>
  <si>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</si>
  <si>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</si>
  <si>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</si>
  <si>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</si>
  <si>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</si>
  <si>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</si>
  <si>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</si>
  <si>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</si>
  <si>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</si>
  <si>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</si>
  <si>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</si>
  <si>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</si>
  <si>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</si>
  <si>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</si>
  <si>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</si>
  <si>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</si>
  <si>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</si>
  <si>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</si>
  <si>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</si>
  <si>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</si>
  <si>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Imtiaj</t>
  </si>
  <si>
    <t>Tsu-Chun</t>
  </si>
  <si>
    <t>Zaheen</t>
  </si>
  <si>
    <t>Charles</t>
  </si>
  <si>
    <t>Rashed</t>
  </si>
  <si>
    <t>Sadman</t>
  </si>
  <si>
    <t>MOOSE Project</t>
  </si>
  <si>
    <t>Part1</t>
  </si>
  <si>
    <t>Part2</t>
  </si>
  <si>
    <t>Part3</t>
  </si>
  <si>
    <t>subweight</t>
  </si>
  <si>
    <t>MOOSE total</t>
  </si>
  <si>
    <t>total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</si>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</sst>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44"/>
  <sheetViews>
    <sheetView tabSelected="1" topLeftCell="A12" workbookViewId="0">
      <selection activeCell="F43" sqref="F43"/>
    </sheetView>
  </sheetViews>
  <sheetFormatPr baseColWidth="10" defaultRowHeight="16" x14ac:dyDescent="0.2"/>
  <cols>
    <col min="2" max="2" width="15.33203125" customWidth="1"/>
    <col min="10" max="11" width="15.5" customWidth="1"/>
    <col min="16" max="16" width="16.83203125" customWidth="1"/>
  </cols>
  <sheetData>
    <row r="2" spans="2:16" x14ac:dyDescent="0.2">
      <c r="B2" t="s">
        <v>38</v>
      </c>
    </row>
    <row r="5" spans="2:16" x14ac:dyDescent="0.2"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J5" t="s">
        <v>1</v>
      </c>
      <c r="L5" t="s">
        <v>35</v>
      </c>
      <c r="M5" t="s">
        <v>36</v>
      </c>
      <c r="O5" s="2" t="s">
        <v>32</v>
      </c>
      <c r="P5" t="s">
        <v>33</v>
      </c>
    </row>
    <row r="6" spans="2:16" x14ac:dyDescent="0.2">
      <c r="B6" t="s">
        <v>2</v>
      </c>
      <c r="C6">
        <v>70</v>
      </c>
      <c r="D6">
        <v>75</v>
      </c>
      <c r="E6">
        <v>98</v>
      </c>
      <c r="F6">
        <v>89</v>
      </c>
      <c r="G6">
        <v>85</v>
      </c>
      <c r="H6">
        <v>91</v>
      </c>
      <c r="J6">
        <v>100</v>
      </c>
      <c r="L6" s="3">
        <f>AVERAGE(C6:H6)</f>
        <v>84.666666666666671</v>
      </c>
      <c r="M6" s="3">
        <f>STDEV(C6:H6)</f>
        <v>10.443498775155151</v>
      </c>
      <c r="O6" s="2" t="s">
        <v>7</v>
      </c>
      <c r="P6" t="s">
        <v>8</v>
      </c>
    </row>
    <row r="7" spans="2:16" x14ac:dyDescent="0.2">
      <c r="B7" t="s">
        <v>37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L7" s="3">
        <f>L6+H7</f>
        <v>89.666666666666671</v>
      </c>
      <c r="O7" s="2" t="s">
        <v>9</v>
      </c>
      <c r="P7" t="s">
        <v>10</v>
      </c>
    </row>
    <row r="8" spans="2:16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J8">
        <v>0.16</v>
      </c>
      <c r="O8" s="2" t="s">
        <v>11</v>
      </c>
      <c r="P8" t="s">
        <v>12</v>
      </c>
    </row>
    <row r="9" spans="2:16" x14ac:dyDescent="0.2">
      <c r="C9">
        <f>(C6+C7)*C8</f>
        <v>12</v>
      </c>
      <c r="D9">
        <f t="shared" ref="D9:J9" si="0">(D6+D7)*D8</f>
        <v>12.8</v>
      </c>
      <c r="E9">
        <f t="shared" si="0"/>
        <v>16.48</v>
      </c>
      <c r="F9">
        <f t="shared" ref="F9:G9" si="1">(F6+F7)*F8</f>
        <v>15.040000000000001</v>
      </c>
      <c r="G9">
        <f t="shared" si="1"/>
        <v>14.4</v>
      </c>
      <c r="H9">
        <f t="shared" si="0"/>
        <v>15.36</v>
      </c>
      <c r="J9">
        <f t="shared" si="0"/>
        <v>16</v>
      </c>
      <c r="O9" s="2" t="s">
        <v>13</v>
      </c>
      <c r="P9" t="s">
        <v>14</v>
      </c>
    </row>
    <row r="10" spans="2:16" x14ac:dyDescent="0.2">
      <c r="B10" t="s">
        <v>3</v>
      </c>
      <c r="C10">
        <v>90</v>
      </c>
      <c r="D10">
        <v>80</v>
      </c>
      <c r="E10">
        <v>99</v>
      </c>
      <c r="F10">
        <v>98</v>
      </c>
      <c r="G10">
        <v>80</v>
      </c>
      <c r="H10">
        <v>88</v>
      </c>
      <c r="J10">
        <v>100</v>
      </c>
      <c r="L10" s="3">
        <f>AVERAGE(C10:J10)</f>
        <v>90.714285714285708</v>
      </c>
      <c r="M10" s="3">
        <f>STDEV(C10:J10)</f>
        <v>8.616153157766826</v>
      </c>
      <c r="O10" s="2" t="s">
        <v>15</v>
      </c>
      <c r="P10" t="s">
        <v>16</v>
      </c>
    </row>
    <row r="11" spans="2:16" x14ac:dyDescent="0.2">
      <c r="B11" t="s">
        <v>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O11" s="2" t="s">
        <v>17</v>
      </c>
      <c r="P11" t="s">
        <v>18</v>
      </c>
    </row>
    <row r="12" spans="2:16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J12">
        <v>0.16</v>
      </c>
      <c r="O12" s="2" t="s">
        <v>19</v>
      </c>
      <c r="P12" t="s">
        <v>20</v>
      </c>
    </row>
    <row r="13" spans="2:16" x14ac:dyDescent="0.2">
      <c r="C13">
        <f>(C10+C11)*C12</f>
        <v>14.4</v>
      </c>
      <c r="D13">
        <f t="shared" ref="D13:H13" si="2">(D10+D11)*D12</f>
        <v>12.8</v>
      </c>
      <c r="E13">
        <f t="shared" si="2"/>
        <v>15.84</v>
      </c>
      <c r="F13">
        <f t="shared" si="2"/>
        <v>15.68</v>
      </c>
      <c r="G13">
        <f t="shared" si="2"/>
        <v>12.8</v>
      </c>
      <c r="H13">
        <f t="shared" si="2"/>
        <v>14.08</v>
      </c>
      <c r="J13">
        <f t="shared" ref="J13" si="3">(J10+J11)*J12</f>
        <v>16</v>
      </c>
      <c r="O13" s="2" t="s">
        <v>21</v>
      </c>
      <c r="P13" t="s">
        <v>22</v>
      </c>
    </row>
    <row r="14" spans="2:16" x14ac:dyDescent="0.2">
      <c r="B14" t="s">
        <v>4</v>
      </c>
      <c r="C14">
        <v>95</v>
      </c>
      <c r="D14">
        <v>100</v>
      </c>
      <c r="E14">
        <v>104</v>
      </c>
      <c r="F14">
        <v>88</v>
      </c>
      <c r="G14">
        <v>100</v>
      </c>
      <c r="H14">
        <v>101</v>
      </c>
      <c r="J14">
        <v>100</v>
      </c>
      <c r="L14" s="3">
        <f>AVERAGE(C14:J14)</f>
        <v>98.285714285714292</v>
      </c>
      <c r="M14" s="3">
        <f>STDEV(C14:J14)</f>
        <v>5.2508502712826015</v>
      </c>
      <c r="O14" s="2" t="s">
        <v>23</v>
      </c>
      <c r="P14" t="s">
        <v>24</v>
      </c>
    </row>
    <row r="15" spans="2:16" x14ac:dyDescent="0.2">
      <c r="B15" t="s">
        <v>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O15" s="2" t="s">
        <v>25</v>
      </c>
      <c r="P15" t="s">
        <v>26</v>
      </c>
    </row>
    <row r="16" spans="2:16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J16">
        <v>0.16</v>
      </c>
      <c r="O16" s="2" t="s">
        <v>27</v>
      </c>
      <c r="P16" t="s">
        <v>28</v>
      </c>
    </row>
    <row r="17" spans="2:16" x14ac:dyDescent="0.2">
      <c r="C17">
        <f t="shared" ref="C17:H17" si="4">(C14+C15)*C16</f>
        <v>15.200000000000001</v>
      </c>
      <c r="D17">
        <f t="shared" si="4"/>
        <v>16</v>
      </c>
      <c r="E17">
        <f t="shared" si="4"/>
        <v>16.64</v>
      </c>
      <c r="F17">
        <f t="shared" si="4"/>
        <v>14.08</v>
      </c>
      <c r="G17">
        <f t="shared" si="4"/>
        <v>16</v>
      </c>
      <c r="H17">
        <f t="shared" si="4"/>
        <v>16.16</v>
      </c>
      <c r="J17">
        <f t="shared" ref="J17" si="5">(J14+J15)*J16</f>
        <v>16</v>
      </c>
      <c r="O17" s="2" t="s">
        <v>29</v>
      </c>
      <c r="P17" t="s">
        <v>30</v>
      </c>
    </row>
    <row r="18" spans="2:16" x14ac:dyDescent="0.2">
      <c r="B18" t="s">
        <v>43</v>
      </c>
      <c r="L18" s="3"/>
      <c r="M18" s="3"/>
      <c r="O18" s="2" t="s">
        <v>31</v>
      </c>
      <c r="P18" t="s">
        <v>34</v>
      </c>
    </row>
    <row r="19" spans="2:16" x14ac:dyDescent="0.2">
      <c r="B19" t="s">
        <v>37</v>
      </c>
    </row>
    <row r="20" spans="2:16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</row>
    <row r="22" spans="2:16" x14ac:dyDescent="0.2">
      <c r="B22" t="s">
        <v>44</v>
      </c>
      <c r="C22">
        <v>92</v>
      </c>
      <c r="D22">
        <v>94</v>
      </c>
      <c r="E22">
        <v>99</v>
      </c>
      <c r="F22">
        <v>88</v>
      </c>
      <c r="G22">
        <v>88</v>
      </c>
      <c r="H22">
        <v>97</v>
      </c>
      <c r="J22">
        <v>100</v>
      </c>
      <c r="L22" s="3">
        <f>AVERAGE(C22:H22)</f>
        <v>93</v>
      </c>
      <c r="M22" s="3">
        <f>STDEV(C22:H22)</f>
        <v>4.5607017003965522</v>
      </c>
    </row>
    <row r="23" spans="2:16" x14ac:dyDescent="0.2">
      <c r="B23" t="s">
        <v>0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J23">
        <v>0.16</v>
      </c>
    </row>
    <row r="24" spans="2:16" x14ac:dyDescent="0.2">
      <c r="B24" t="s">
        <v>41</v>
      </c>
      <c r="C24">
        <f t="shared" ref="C24:G24" si="6">C22*C23</f>
        <v>14.72</v>
      </c>
      <c r="D24">
        <f t="shared" si="6"/>
        <v>15.040000000000001</v>
      </c>
      <c r="E24">
        <f t="shared" si="6"/>
        <v>15.84</v>
      </c>
      <c r="F24">
        <f t="shared" si="6"/>
        <v>14.08</v>
      </c>
      <c r="G24">
        <f t="shared" si="6"/>
        <v>14.08</v>
      </c>
      <c r="H24">
        <f>H22*H23</f>
        <v>15.52</v>
      </c>
      <c r="J24">
        <f>(J21+J22)*J23</f>
        <v>16</v>
      </c>
    </row>
    <row r="26" spans="2:16" x14ac:dyDescent="0.2">
      <c r="B26" t="s">
        <v>51</v>
      </c>
    </row>
    <row r="27" spans="2:16" x14ac:dyDescent="0.2">
      <c r="B27" t="s">
        <v>52</v>
      </c>
      <c r="C27">
        <v>75</v>
      </c>
      <c r="D27">
        <v>85</v>
      </c>
      <c r="E27">
        <v>100</v>
      </c>
      <c r="F27">
        <v>90</v>
      </c>
      <c r="G27">
        <v>37.5</v>
      </c>
      <c r="H27">
        <v>80</v>
      </c>
      <c r="J27">
        <v>100</v>
      </c>
      <c r="L27" s="3">
        <f>AVERAGE(C27:H27)</f>
        <v>77.916666666666671</v>
      </c>
      <c r="M27" s="3">
        <f>STDEV(C27:H27)</f>
        <v>21.587998208881412</v>
      </c>
    </row>
    <row r="28" spans="2:16" x14ac:dyDescent="0.2">
      <c r="B28" t="s">
        <v>55</v>
      </c>
      <c r="C28">
        <v>0.2</v>
      </c>
      <c r="D28">
        <v>0.2</v>
      </c>
      <c r="E28">
        <v>0.2</v>
      </c>
      <c r="F28">
        <v>0.2</v>
      </c>
      <c r="G28">
        <v>0.2</v>
      </c>
      <c r="H28">
        <v>0.2</v>
      </c>
      <c r="J28">
        <v>0.2</v>
      </c>
    </row>
    <row r="29" spans="2:16" x14ac:dyDescent="0.2">
      <c r="B29" t="s">
        <v>53</v>
      </c>
    </row>
    <row r="30" spans="2:16" x14ac:dyDescent="0.2">
      <c r="B30" t="s">
        <v>55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J30">
        <v>0.3</v>
      </c>
    </row>
    <row r="31" spans="2:16" x14ac:dyDescent="0.2">
      <c r="B31" t="s">
        <v>54</v>
      </c>
    </row>
    <row r="32" spans="2:16" x14ac:dyDescent="0.2">
      <c r="B32" t="s">
        <v>55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J32">
        <v>0.5</v>
      </c>
    </row>
    <row r="34" spans="2:13" x14ac:dyDescent="0.2">
      <c r="B34" t="s">
        <v>56</v>
      </c>
      <c r="C34">
        <f t="shared" ref="C34:H34" si="7">C27*C28+C29*C30+C31*C32</f>
        <v>15</v>
      </c>
      <c r="D34">
        <f t="shared" si="7"/>
        <v>17</v>
      </c>
      <c r="E34">
        <f t="shared" si="7"/>
        <v>20</v>
      </c>
      <c r="F34">
        <f t="shared" si="7"/>
        <v>18</v>
      </c>
      <c r="G34">
        <f t="shared" si="7"/>
        <v>7.5</v>
      </c>
      <c r="H34">
        <f t="shared" si="7"/>
        <v>16</v>
      </c>
      <c r="J34">
        <f>J27*J28+J29*J30+J31*J32</f>
        <v>20</v>
      </c>
    </row>
    <row r="35" spans="2:13" x14ac:dyDescent="0.2">
      <c r="B35" t="s">
        <v>0</v>
      </c>
      <c r="C35">
        <v>0.2</v>
      </c>
      <c r="D35">
        <v>0.2</v>
      </c>
      <c r="E35">
        <v>0.2</v>
      </c>
      <c r="F35">
        <v>0.2</v>
      </c>
      <c r="G35">
        <v>0.2</v>
      </c>
      <c r="H35">
        <v>0.2</v>
      </c>
      <c r="J35">
        <v>0.2</v>
      </c>
    </row>
    <row r="36" spans="2:13" x14ac:dyDescent="0.2">
      <c r="B36" t="s">
        <v>57</v>
      </c>
      <c r="C36">
        <f>C34*C35</f>
        <v>3</v>
      </c>
      <c r="D36">
        <f t="shared" ref="D36:H36" si="8">D34*D35</f>
        <v>3.4000000000000004</v>
      </c>
      <c r="E36">
        <f t="shared" si="8"/>
        <v>4</v>
      </c>
      <c r="F36">
        <f t="shared" si="8"/>
        <v>3.6</v>
      </c>
      <c r="G36">
        <f t="shared" si="8"/>
        <v>1.5</v>
      </c>
      <c r="H36">
        <f t="shared" si="8"/>
        <v>3.2</v>
      </c>
      <c r="J36">
        <f>J34*J35</f>
        <v>4</v>
      </c>
    </row>
    <row r="38" spans="2:13" x14ac:dyDescent="0.2">
      <c r="B38" t="s">
        <v>42</v>
      </c>
    </row>
    <row r="39" spans="2:13" x14ac:dyDescent="0.2">
      <c r="B39" t="s">
        <v>5</v>
      </c>
      <c r="C39">
        <f t="shared" ref="C39:G39" si="9">SUM(C9,C20,C13,C17,C24,C36)</f>
        <v>59.480000000000004</v>
      </c>
      <c r="D39">
        <f>SUM(D9,D21,D13,D17,D24,D36)</f>
        <v>60.04</v>
      </c>
      <c r="E39">
        <f>SUM(E9,E20,E13,E17,E24,E36)</f>
        <v>68.960000000000008</v>
      </c>
      <c r="F39">
        <f t="shared" si="9"/>
        <v>62.64</v>
      </c>
      <c r="G39">
        <f t="shared" si="9"/>
        <v>58.94</v>
      </c>
      <c r="H39">
        <f>SUM(H9,H20,H13,H17,H24,H36)</f>
        <v>64.48</v>
      </c>
      <c r="J39">
        <f>SUM(J9,J20,J13,J17,J24,J36)</f>
        <v>68</v>
      </c>
    </row>
    <row r="40" spans="2:13" x14ac:dyDescent="0.2">
      <c r="B40" t="s">
        <v>39</v>
      </c>
    </row>
    <row r="41" spans="2:13" x14ac:dyDescent="0.2">
      <c r="B41" t="s">
        <v>40</v>
      </c>
      <c r="L41" t="s">
        <v>58</v>
      </c>
      <c r="M41" t="s">
        <v>59</v>
      </c>
    </row>
    <row r="42" spans="2:13" x14ac:dyDescent="0.2">
      <c r="B42" t="s">
        <v>6</v>
      </c>
      <c r="C42" s="1">
        <f>C39/$J$39</f>
        <v>0.87470588235294122</v>
      </c>
      <c r="D42" s="1">
        <f t="shared" ref="D42:H42" si="10">D39/$J$39</f>
        <v>0.88294117647058823</v>
      </c>
      <c r="E42" s="1">
        <f>E39/$J$39</f>
        <v>1.0141176470588236</v>
      </c>
      <c r="F42" s="1">
        <f t="shared" ref="F42:G42" si="11">F39/$J$39</f>
        <v>0.92117647058823526</v>
      </c>
      <c r="G42" s="1">
        <f t="shared" si="11"/>
        <v>0.86676470588235288</v>
      </c>
      <c r="H42" s="1">
        <f t="shared" si="10"/>
        <v>0.94823529411764707</v>
      </c>
      <c r="I42" s="1"/>
      <c r="L42" s="3">
        <f>AVERAGE(C42:H42)</f>
        <v>0.91799019607843146</v>
      </c>
      <c r="M42" s="3">
        <f>STDEV(C42:H42)</f>
        <v>5.6376274386708919E-2</v>
      </c>
    </row>
    <row r="44" spans="2:13" x14ac:dyDescent="0.2">
      <c r="B44" t="s">
        <v>32</v>
      </c>
      <c r="J44">
        <f>SUM(J24,J20,J17,J13,J9,J36)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2020-02-03T20:53:02Z</dcterms:created>
  <dcterms:modified xsi:type="dcterms:W3CDTF">2024-04-11T16:45:06Z</dcterms:modified>
</cp:coreProperties>
</file>