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2_ncr:500000_{FBBD2CE4-0625-F447-AD88-1BC74A552679}" xr6:coauthVersionLast="31" xr6:coauthVersionMax="31" xr10:uidLastSave="{00000000-0000-0000-0000-000000000000}"/>
  <bookViews>
    <workbookView xWindow="20420" yWindow="1920" windowWidth="26440" windowHeight="15440" xr2:uid="{4B489510-7FD9-9646-A850-D81720E1A6E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7" i="1"/>
  <c r="K7" i="1"/>
  <c r="K8" i="1"/>
  <c r="K9" i="1"/>
  <c r="Q13" i="1"/>
  <c r="O18" i="1"/>
  <c r="M18" i="1"/>
  <c r="J18" i="1"/>
  <c r="O13" i="1"/>
  <c r="M13" i="1"/>
  <c r="J11" i="1"/>
  <c r="G37" i="1" l="1"/>
  <c r="G36" i="1"/>
  <c r="E37" i="1"/>
  <c r="E36" i="1"/>
  <c r="C37" i="1"/>
  <c r="C36" i="1"/>
  <c r="C24" i="1"/>
  <c r="C23" i="1"/>
  <c r="C11" i="1"/>
  <c r="C10" i="1"/>
  <c r="G24" i="1"/>
  <c r="E24" i="1"/>
  <c r="G23" i="1"/>
  <c r="E23" i="1"/>
  <c r="E11" i="1"/>
  <c r="E10" i="1"/>
  <c r="G11" i="1"/>
  <c r="G10" i="1"/>
  <c r="G5" i="1" l="1"/>
  <c r="G4" i="1"/>
  <c r="E5" i="1"/>
  <c r="E4" i="1"/>
  <c r="C4" i="1"/>
  <c r="C5" i="1"/>
</calcChain>
</file>

<file path=xl/sharedStrings.xml><?xml version="1.0" encoding="utf-8"?>
<sst xmlns="http://schemas.openxmlformats.org/spreadsheetml/2006/main" count="24" uniqueCount="21">
  <si>
    <t>V</t>
  </si>
  <si>
    <t>V/at</t>
  </si>
  <si>
    <t>a0</t>
  </si>
  <si>
    <t>ADP</t>
  </si>
  <si>
    <t>UZr MEAM</t>
  </si>
  <si>
    <t>U MEAM</t>
  </si>
  <si>
    <t>1073K</t>
  </si>
  <si>
    <t>0K</t>
  </si>
  <si>
    <t>c'</t>
  </si>
  <si>
    <t>B</t>
  </si>
  <si>
    <t>elastic</t>
  </si>
  <si>
    <t>elastic fix</t>
  </si>
  <si>
    <t>alpha U</t>
  </si>
  <si>
    <t>0 K</t>
  </si>
  <si>
    <t>vac</t>
  </si>
  <si>
    <t>Ef</t>
  </si>
  <si>
    <t>int</t>
  </si>
  <si>
    <t>0K Q</t>
  </si>
  <si>
    <t>vac Q</t>
  </si>
  <si>
    <t>int Q</t>
  </si>
  <si>
    <t>slight distortions…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</si>
</sst>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0A99-103D-E940-9CF1-B9FE3C5D3000}">
  <dimension ref="B1:Q37"/>
  <sheetViews>
    <sheetView tabSelected="1" workbookViewId="0">
      <selection activeCell="J21" sqref="J21"/>
    </sheetView>
  </sheetViews>
  <sheetFormatPr baseColWidth="10" defaultRowHeight="16" x14ac:dyDescent="0.2"/>
  <sheetData>
    <row r="1" spans="2:17" x14ac:dyDescent="0.2">
      <c r="B1" t="s">
        <v>6</v>
      </c>
    </row>
    <row r="2" spans="2:17" x14ac:dyDescent="0.2">
      <c r="C2" t="s">
        <v>3</v>
      </c>
      <c r="E2" t="s">
        <v>4</v>
      </c>
      <c r="G2" t="s">
        <v>5</v>
      </c>
      <c r="J2" t="s">
        <v>12</v>
      </c>
    </row>
    <row r="3" spans="2:17" x14ac:dyDescent="0.2">
      <c r="B3" t="s">
        <v>0</v>
      </c>
      <c r="C3">
        <v>5461.21</v>
      </c>
      <c r="E3">
        <v>5356.66</v>
      </c>
      <c r="G3">
        <v>5752.74</v>
      </c>
      <c r="J3" t="s">
        <v>13</v>
      </c>
      <c r="M3" t="s">
        <v>14</v>
      </c>
      <c r="O3" t="s">
        <v>16</v>
      </c>
    </row>
    <row r="4" spans="2:17" x14ac:dyDescent="0.2">
      <c r="B4" t="s">
        <v>1</v>
      </c>
      <c r="C4">
        <f>C3/250</f>
        <v>21.844840000000001</v>
      </c>
      <c r="E4">
        <f>E3/250</f>
        <v>21.426639999999999</v>
      </c>
      <c r="G4">
        <f>G3/250</f>
        <v>23.010960000000001</v>
      </c>
    </row>
    <row r="5" spans="2:17" x14ac:dyDescent="0.2">
      <c r="B5" t="s">
        <v>2</v>
      </c>
      <c r="C5">
        <f>C3^(1/3)/5</f>
        <v>3.5220292190839806</v>
      </c>
      <c r="E5">
        <f>E3^(1/3)/5</f>
        <v>3.4994088797622758</v>
      </c>
      <c r="G5">
        <f>G3^(1/3)/5</f>
        <v>3.5836169140393523</v>
      </c>
      <c r="J5">
        <v>-915.86626016805201</v>
      </c>
      <c r="M5">
        <v>-910.39069956282196</v>
      </c>
      <c r="O5">
        <v>-918.02887371931001</v>
      </c>
    </row>
    <row r="6" spans="2:17" x14ac:dyDescent="0.2">
      <c r="J6">
        <v>4475.5194139697096</v>
      </c>
      <c r="M6">
        <v>4471.9862233036201</v>
      </c>
      <c r="O6">
        <v>4499.8076169169199</v>
      </c>
    </row>
    <row r="7" spans="2:17" x14ac:dyDescent="0.2">
      <c r="B7" t="s">
        <v>7</v>
      </c>
      <c r="J7">
        <v>17.145506463091301</v>
      </c>
      <c r="K7">
        <f>J7/6</f>
        <v>2.8575844105152171</v>
      </c>
      <c r="L7">
        <f>K7/$K$7</f>
        <v>1</v>
      </c>
      <c r="M7">
        <v>17.1309230519166</v>
      </c>
      <c r="O7">
        <v>17.180896897849699</v>
      </c>
    </row>
    <row r="8" spans="2:17" x14ac:dyDescent="0.2">
      <c r="C8">
        <v>-1045.7427600573899</v>
      </c>
      <c r="E8">
        <v>-1320.25680112181</v>
      </c>
      <c r="G8">
        <v>-1352.18155795948</v>
      </c>
      <c r="J8">
        <v>17.468856375683501</v>
      </c>
      <c r="K8">
        <f>J8/3</f>
        <v>5.8229521252278333</v>
      </c>
      <c r="L8">
        <f t="shared" ref="L8:L9" si="0">K8/$K$7</f>
        <v>2.0377183273399671</v>
      </c>
      <c r="M8">
        <v>17.481069416078</v>
      </c>
      <c r="O8">
        <v>17.5090225686093</v>
      </c>
    </row>
    <row r="9" spans="2:17" x14ac:dyDescent="0.2">
      <c r="C9">
        <v>5428.5150179561597</v>
      </c>
      <c r="E9">
        <v>5080.9892527192897</v>
      </c>
      <c r="G9">
        <v>5372.02752114123</v>
      </c>
      <c r="J9">
        <v>14.9426853946914</v>
      </c>
      <c r="K9">
        <f>J9/3</f>
        <v>4.9808951315638001</v>
      </c>
      <c r="L9">
        <f t="shared" si="0"/>
        <v>1.7430439196250214</v>
      </c>
      <c r="M9">
        <v>14.9331592066344</v>
      </c>
      <c r="O9">
        <v>14.9584368509058</v>
      </c>
    </row>
    <row r="10" spans="2:17" x14ac:dyDescent="0.2">
      <c r="C10">
        <f>C9/250</f>
        <v>21.71406007182464</v>
      </c>
      <c r="E10">
        <f>E9/250</f>
        <v>20.323957010877159</v>
      </c>
      <c r="G10">
        <f>G9/250</f>
        <v>21.488110084564919</v>
      </c>
    </row>
    <row r="11" spans="2:17" x14ac:dyDescent="0.2">
      <c r="C11">
        <f>C9^(1/3)/5</f>
        <v>3.5149866255440649</v>
      </c>
      <c r="E11">
        <f>E9^(1/3)/5</f>
        <v>3.4383183714971404</v>
      </c>
      <c r="G11">
        <f>G9^(1/3)/5</f>
        <v>3.5027521256932901</v>
      </c>
      <c r="J11">
        <f>J5/216</f>
        <v>-4.2401215748520924</v>
      </c>
    </row>
    <row r="12" spans="2:17" x14ac:dyDescent="0.2">
      <c r="M12" t="s">
        <v>15</v>
      </c>
      <c r="O12" t="s">
        <v>15</v>
      </c>
    </row>
    <row r="13" spans="2:17" x14ac:dyDescent="0.2">
      <c r="B13" t="s">
        <v>10</v>
      </c>
      <c r="M13">
        <f>M5-215*J11</f>
        <v>1.2354390303778473</v>
      </c>
      <c r="O13">
        <f>O5-217*J11</f>
        <v>2.0775080235940777</v>
      </c>
      <c r="Q13">
        <f>O13+M13</f>
        <v>3.312947053971925</v>
      </c>
    </row>
    <row r="14" spans="2:17" x14ac:dyDescent="0.2">
      <c r="C14">
        <v>-17.684248727979099</v>
      </c>
      <c r="E14">
        <v>106.988161365953</v>
      </c>
      <c r="G14">
        <v>378634.19255595899</v>
      </c>
    </row>
    <row r="15" spans="2:17" x14ac:dyDescent="0.2">
      <c r="C15">
        <v>214.425031343504</v>
      </c>
      <c r="E15">
        <v>106.988162114048</v>
      </c>
      <c r="G15">
        <v>-378343.93274572899</v>
      </c>
      <c r="J15" t="s">
        <v>17</v>
      </c>
      <c r="M15" t="s">
        <v>18</v>
      </c>
      <c r="O15" t="s">
        <v>19</v>
      </c>
    </row>
    <row r="16" spans="2:17" x14ac:dyDescent="0.2">
      <c r="C16">
        <v>222.06934107848801</v>
      </c>
      <c r="E16">
        <v>106.98815904919699</v>
      </c>
      <c r="G16">
        <v>-31768.455171449299</v>
      </c>
      <c r="J16" t="s">
        <v>20</v>
      </c>
    </row>
    <row r="17" spans="2:15" x14ac:dyDescent="0.2">
      <c r="C17">
        <v>111.599963076493</v>
      </c>
      <c r="E17">
        <v>120.142310589199</v>
      </c>
      <c r="G17">
        <v>157379.97610928299</v>
      </c>
      <c r="J17">
        <v>-915.96856243699995</v>
      </c>
      <c r="M17">
        <v>-910.45896091099996</v>
      </c>
      <c r="O17">
        <v>-918.04193068400002</v>
      </c>
    </row>
    <row r="18" spans="2:15" x14ac:dyDescent="0.2">
      <c r="C18">
        <v>98.272200768493306</v>
      </c>
      <c r="E18">
        <v>120.142313017101</v>
      </c>
      <c r="G18">
        <v>-346435.75571719703</v>
      </c>
      <c r="J18">
        <f>J17/216</f>
        <v>-4.2405951964675923</v>
      </c>
      <c r="M18">
        <f>M17-215*J18</f>
        <v>1.2690063295324308</v>
      </c>
      <c r="O18">
        <f>O17-217*J18</f>
        <v>2.1672269494674765</v>
      </c>
    </row>
    <row r="19" spans="2:15" x14ac:dyDescent="0.2">
      <c r="C19">
        <v>134.649443406502</v>
      </c>
      <c r="E19">
        <v>120.14231206935099</v>
      </c>
      <c r="G19">
        <v>205296.02397745699</v>
      </c>
    </row>
    <row r="20" spans="2:15" x14ac:dyDescent="0.2">
      <c r="C20">
        <v>85.327952444150995</v>
      </c>
      <c r="E20">
        <v>40.643523645334</v>
      </c>
      <c r="G20">
        <v>145.57093492407299</v>
      </c>
    </row>
    <row r="21" spans="2:15" x14ac:dyDescent="0.2">
      <c r="C21">
        <v>51.551101243024299</v>
      </c>
      <c r="E21">
        <v>40.643523342851999</v>
      </c>
      <c r="G21">
        <v>341066.11636266398</v>
      </c>
    </row>
    <row r="22" spans="2:15" x14ac:dyDescent="0.2">
      <c r="C22">
        <v>46.578211580050301</v>
      </c>
      <c r="E22">
        <v>40.643523338657999</v>
      </c>
      <c r="G22">
        <v>145.57093491010301</v>
      </c>
    </row>
    <row r="23" spans="2:15" x14ac:dyDescent="0.2">
      <c r="B23" t="s">
        <v>8</v>
      </c>
      <c r="C23">
        <f>(C14-C17)/2</f>
        <v>-64.642105902236054</v>
      </c>
      <c r="E23">
        <f>(E14-E17)/2</f>
        <v>-6.5770746116229972</v>
      </c>
      <c r="G23">
        <f>(G14-G17)/2</f>
        <v>110627.108223338</v>
      </c>
    </row>
    <row r="24" spans="2:15" x14ac:dyDescent="0.2">
      <c r="B24" t="s">
        <v>9</v>
      </c>
      <c r="C24">
        <f>(C14+2*C17)/3</f>
        <v>68.505225808335624</v>
      </c>
      <c r="E24">
        <f>(E14+2*E17)/3</f>
        <v>115.75759418145033</v>
      </c>
      <c r="G24">
        <f>(G14+2*G17)/3</f>
        <v>231131.38159150831</v>
      </c>
    </row>
    <row r="26" spans="2:15" x14ac:dyDescent="0.2">
      <c r="B26" t="s">
        <v>11</v>
      </c>
    </row>
    <row r="27" spans="2:15" x14ac:dyDescent="0.2">
      <c r="C27">
        <v>233.37896601051801</v>
      </c>
      <c r="E27">
        <v>107.23218870805</v>
      </c>
      <c r="G27">
        <v>112.314884679317</v>
      </c>
    </row>
    <row r="28" spans="2:15" x14ac:dyDescent="0.2">
      <c r="C28">
        <v>233.37896599874099</v>
      </c>
      <c r="E28">
        <v>107.232188709653</v>
      </c>
      <c r="G28">
        <v>112.31488468419001</v>
      </c>
    </row>
    <row r="29" spans="2:15" x14ac:dyDescent="0.2">
      <c r="C29">
        <v>233.37896599988099</v>
      </c>
      <c r="E29">
        <v>107.232188706901</v>
      </c>
      <c r="G29">
        <v>112.314884679787</v>
      </c>
    </row>
    <row r="30" spans="2:15" x14ac:dyDescent="0.2">
      <c r="C30">
        <v>98.842670884120395</v>
      </c>
      <c r="E30">
        <v>123.290051747281</v>
      </c>
      <c r="G30">
        <v>118.375875813083</v>
      </c>
    </row>
    <row r="31" spans="2:15" x14ac:dyDescent="0.2">
      <c r="C31">
        <v>98.842670884025395</v>
      </c>
      <c r="E31">
        <v>123.29005174462399</v>
      </c>
      <c r="G31">
        <v>118.375875810834</v>
      </c>
    </row>
    <row r="32" spans="2:15" x14ac:dyDescent="0.2">
      <c r="C32">
        <v>98.842670878315005</v>
      </c>
      <c r="E32">
        <v>123.290051746161</v>
      </c>
      <c r="G32">
        <v>118.37587581756399</v>
      </c>
    </row>
    <row r="33" spans="2:7" x14ac:dyDescent="0.2">
      <c r="C33">
        <v>90.033576072559896</v>
      </c>
      <c r="E33">
        <v>50.785017434557901</v>
      </c>
      <c r="G33">
        <v>14.885012721095</v>
      </c>
    </row>
    <row r="34" spans="2:7" x14ac:dyDescent="0.2">
      <c r="C34">
        <v>90.033576072313494</v>
      </c>
      <c r="E34">
        <v>50.785017433012598</v>
      </c>
      <c r="G34">
        <v>14.8850127129556</v>
      </c>
    </row>
    <row r="35" spans="2:7" x14ac:dyDescent="0.2">
      <c r="C35">
        <v>90.033576072968302</v>
      </c>
      <c r="E35">
        <v>50.785017435402999</v>
      </c>
      <c r="G35">
        <v>14.885012714261199</v>
      </c>
    </row>
    <row r="36" spans="2:7" x14ac:dyDescent="0.2">
      <c r="B36" t="s">
        <v>8</v>
      </c>
      <c r="C36">
        <f>(C27-C30)/2</f>
        <v>67.268147563198809</v>
      </c>
      <c r="E36">
        <f>(E27-E30)/2</f>
        <v>-8.0289315196154973</v>
      </c>
      <c r="G36">
        <f>(G27-G30)/2</f>
        <v>-3.0304955668829976</v>
      </c>
    </row>
    <row r="37" spans="2:7" x14ac:dyDescent="0.2">
      <c r="B37" t="s">
        <v>9</v>
      </c>
      <c r="C37">
        <f>(C27+2*C30)/3</f>
        <v>143.68810259291959</v>
      </c>
      <c r="E37">
        <f>(E27+2*E30)/3</f>
        <v>117.937430734204</v>
      </c>
      <c r="G37">
        <f>(G27+2*G30)/3</f>
        <v>116.35554543516101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2018-04-09T21:09:55Z</dcterms:created>
  <dcterms:modified xsi:type="dcterms:W3CDTF">2018-04-11T22:27:06Z</dcterms:modified>
</cp:coreProperties>
</file>